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portal de transparencia a partir de julio 2021\AGOSTO 2021\"/>
    </mc:Choice>
  </mc:AlternateContent>
  <bookViews>
    <workbookView xWindow="0" yWindow="0" windowWidth="21600" windowHeight="9645"/>
  </bookViews>
  <sheets>
    <sheet name="Sheet1" sheetId="1" r:id="rId1"/>
  </sheets>
  <definedNames>
    <definedName name="_xlnm.Print_Area" localSheetId="0">Sheet1!$A$1:$O$35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K22" i="1"/>
  <c r="J22" i="1"/>
  <c r="H22" i="1"/>
  <c r="G22" i="1"/>
  <c r="N21" i="1"/>
  <c r="I21" i="1"/>
  <c r="N20" i="1"/>
  <c r="I20" i="1"/>
  <c r="O20" i="1" s="1"/>
  <c r="O19" i="1"/>
  <c r="N19" i="1"/>
  <c r="I19" i="1"/>
  <c r="N18" i="1"/>
  <c r="I18" i="1"/>
  <c r="M17" i="1"/>
  <c r="N17" i="1" s="1"/>
  <c r="I17" i="1"/>
  <c r="N16" i="1"/>
  <c r="I16" i="1"/>
  <c r="N15" i="1"/>
  <c r="I15" i="1"/>
  <c r="O15" i="1" s="1"/>
  <c r="N14" i="1"/>
  <c r="O14" i="1" s="1"/>
  <c r="I14" i="1"/>
  <c r="N13" i="1"/>
  <c r="I13" i="1"/>
  <c r="N12" i="1"/>
  <c r="I12" i="1"/>
  <c r="O11" i="1"/>
  <c r="N11" i="1"/>
  <c r="I11" i="1"/>
  <c r="N10" i="1"/>
  <c r="I10" i="1"/>
  <c r="O10" i="1" s="1"/>
  <c r="N9" i="1"/>
  <c r="M9" i="1"/>
  <c r="I9" i="1"/>
  <c r="N8" i="1"/>
  <c r="I8" i="1"/>
  <c r="O8" i="1" s="1"/>
  <c r="N7" i="1"/>
  <c r="I7" i="1"/>
  <c r="O7" i="1" s="1"/>
  <c r="M6" i="1"/>
  <c r="N6" i="1" s="1"/>
  <c r="I6" i="1"/>
  <c r="O6" i="1" s="1"/>
  <c r="O9" i="1" l="1"/>
  <c r="N22" i="1"/>
  <c r="O13" i="1"/>
  <c r="O16" i="1"/>
  <c r="O22" i="1" s="1"/>
  <c r="O18" i="1"/>
  <c r="O21" i="1"/>
  <c r="O12" i="1"/>
  <c r="O17" i="1"/>
  <c r="I22" i="1"/>
  <c r="M22" i="1"/>
</calcChain>
</file>

<file path=xl/sharedStrings.xml><?xml version="1.0" encoding="utf-8"?>
<sst xmlns="http://schemas.openxmlformats.org/spreadsheetml/2006/main" count="112" uniqueCount="73">
  <si>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</si>
  <si>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</si>
  <si>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</si>
  <si>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</si>
  <si>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</si>
  <si>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</si>
  <si>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</si>
  <si>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Otros Ing. (Saldo a Favor)</t>
  </si>
  <si>
    <t>Total Ing.</t>
  </si>
  <si>
    <t>AFP</t>
  </si>
  <si>
    <t>ISR</t>
  </si>
  <si>
    <t>SFS</t>
  </si>
  <si>
    <t>Otros Desc.</t>
  </si>
  <si>
    <t>Total Desc.</t>
  </si>
  <si>
    <t>NETO</t>
  </si>
  <si>
    <t>ANA ANTONIA TAVERAS OVALLES</t>
  </si>
  <si>
    <t>DEPARTAMENTO FINANCIERO</t>
  </si>
  <si>
    <t>Secretaria</t>
  </si>
  <si>
    <t>EN TRAMITE DE PENSION</t>
  </si>
  <si>
    <t>FEMENINO</t>
  </si>
  <si>
    <t>HECTOR RAFAEL GARCIA VERAS</t>
  </si>
  <si>
    <t>DEPARTAMENTO DE COMUNICACIONES</t>
  </si>
  <si>
    <t>Encargado de Relaciones Publicas</t>
  </si>
  <si>
    <t>MASCULINO</t>
  </si>
  <si>
    <t>JULIA YSABEL ABREU RONDON</t>
  </si>
  <si>
    <t>Coordinadora monitoreo aerodromos (CCTV)</t>
  </si>
  <si>
    <t>CRISTIAN EFRAIN BAEZ</t>
  </si>
  <si>
    <t>SECCION DE TESORERIA</t>
  </si>
  <si>
    <t>Cajera</t>
  </si>
  <si>
    <t>DARIO RAFAEL FRANCISCO BLANCO</t>
  </si>
  <si>
    <t>DIVISION DE SERVICIOS GENERALES</t>
  </si>
  <si>
    <t>Electricista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</si>
  <si>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</si>
  <si>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</si>
  <si>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</si>
  <si>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</si>
  <si>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</si>
  <si>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</si>
  <si>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</si>
  <si>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ADA ALGISA FONTANA</t>
  </si>
  <si>
    <t>DEPARTAMENTO DE RECURSOS HUMANOS</t>
  </si>
  <si>
    <t>Auxiliar de Nóminas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</si>
  <si>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</si>
  <si>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</si>
  <si>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</si>
  <si>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</si>
  <si>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</si>
  <si>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</si>
  <si>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LORENZO ANTONIO SARITA REYES</t>
  </si>
  <si>
    <t>AEROPUERTO INT. PTO. PLATA</t>
  </si>
  <si>
    <t>Sub-Delegado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</si>
  <si>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</si>
  <si>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</si>
  <si>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</si>
  <si>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</si>
  <si>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</si>
  <si>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</si>
  <si>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NOMINA PERSONAL EN TRAMITE DE PENSION CORRESPONDIENTE AL MES DE AGOSTO 2021</t>
  </si>
  <si>
    <t>Preparado Por:</t>
  </si>
  <si>
    <t>Revisado Por:</t>
  </si>
  <si>
    <t>Auditado por:</t>
  </si>
  <si>
    <t>JEANNETTE MERCEDES ASCENCION BURGOS</t>
  </si>
  <si>
    <t>MARISOL MARIANO HERNANDEZ</t>
  </si>
  <si>
    <t>Analista de Nómina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</si>
  <si>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</si>
  <si>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</si>
  <si>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</si>
  <si>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</si>
  <si>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</si>
  <si>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</si>
  <si>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</si>
  <si>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</si>
  <si>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r>
      <t>MARIA ISABEL VARGAS</t>
    </r>
    <r>
      <rPr>
        <b/>
        <sz val="12"/>
        <color indexed="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</si>
</sst>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43" fontId="3" fillId="0" borderId="3" xfId="1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154020</xdr:colOff>
      <xdr:row>0</xdr:row>
      <xdr:rowOff>149678</xdr:rowOff>
    </xdr:from>
    <xdr:to>
      <xdr:col>6</xdr:col>
      <xdr:colOff>462643</xdr:colOff>
      <xdr:row>3</xdr:row>
      <xdr:rowOff>54427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8069295" y="149678"/>
          <a:ext cx="3137548" cy="1142999"/>
        </a:xfrm>
        <a:prstGeom prst="rect">
          <a:avLst/>
        </a:prstGeom>
      </xdr:spPr>
    </xdr:pic>
    <xdr:clientData/>
  </xdr:twoCellAnchor>
  <xdr:twoCellAnchor>
    <xdr:from>
      <xdr:col>1</xdr:col>
      <xdr:colOff>1161143</xdr:colOff>
      <xdr:row>24</xdr:row>
      <xdr:rowOff>214416</xdr:rowOff>
    </xdr:from>
    <xdr:to>
      <xdr:col>2</xdr:col>
      <xdr:colOff>662421</xdr:colOff>
      <xdr:row>24</xdr:row>
      <xdr:rowOff>214416</xdr:rowOff>
    </xdr:to>
    <xdr:cxnSp macro="">
      <xdr:nvCxnSpPr>
        <xdr:cNvPr id="3" name="3 Conector recto"/>
        <xdr:cNvCxnSpPr/>
      </xdr:nvCxnSpPr>
      <xdr:spPr>
        <a:xfrm>
          <a:off x="1528536" y="10188452"/>
          <a:ext cx="208663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868930</xdr:colOff>
      <xdr:row>24</xdr:row>
      <xdr:rowOff>216477</xdr:rowOff>
    </xdr:from>
    <xdr:to>
      <xdr:col>7</xdr:col>
      <xdr:colOff>1052080</xdr:colOff>
      <xdr:row>24</xdr:row>
      <xdr:rowOff>217714</xdr:rowOff>
    </xdr:to>
    <xdr:cxnSp macro="">
      <xdr:nvCxnSpPr>
        <xdr:cNvPr id="4" name="11 Conector recto"/>
        <xdr:cNvCxnSpPr/>
      </xdr:nvCxnSpPr>
      <xdr:spPr>
        <a:xfrm flipV="1">
          <a:off x="10584430" y="10190513"/>
          <a:ext cx="2265043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24</xdr:row>
      <xdr:rowOff>216477</xdr:rowOff>
    </xdr:from>
    <xdr:to>
      <xdr:col>14</xdr:col>
      <xdr:colOff>1536989</xdr:colOff>
      <xdr:row>24</xdr:row>
      <xdr:rowOff>216477</xdr:rowOff>
    </xdr:to>
    <xdr:cxnSp macro="">
      <xdr:nvCxnSpPr>
        <xdr:cNvPr id="5" name="15 Conector recto"/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925286</xdr:colOff>
      <xdr:row>31</xdr:row>
      <xdr:rowOff>259772</xdr:rowOff>
    </xdr:from>
    <xdr:to>
      <xdr:col>2</xdr:col>
      <xdr:colOff>1181966</xdr:colOff>
      <xdr:row>31</xdr:row>
      <xdr:rowOff>259772</xdr:rowOff>
    </xdr:to>
    <xdr:cxnSp macro="">
      <xdr:nvCxnSpPr>
        <xdr:cNvPr id="6" name="17 Conector recto"/>
        <xdr:cNvCxnSpPr/>
      </xdr:nvCxnSpPr>
      <xdr:spPr>
        <a:xfrm>
          <a:off x="1292679" y="11853058"/>
          <a:ext cx="284203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207890</xdr:colOff>
      <xdr:row>31</xdr:row>
      <xdr:rowOff>240598</xdr:rowOff>
    </xdr:from>
    <xdr:to>
      <xdr:col>8</xdr:col>
      <xdr:colOff>39585</xdr:colOff>
      <xdr:row>31</xdr:row>
      <xdr:rowOff>240598</xdr:rowOff>
    </xdr:to>
    <xdr:cxnSp macro="">
      <xdr:nvCxnSpPr>
        <xdr:cNvPr id="7" name="23 Conector recto"/>
        <xdr:cNvCxnSpPr/>
      </xdr:nvCxnSpPr>
      <xdr:spPr>
        <a:xfrm flipV="1">
          <a:off x="10943926" y="11833884"/>
          <a:ext cx="204965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showGridLines="0" tabSelected="1" view="pageBreakPreview" zoomScale="70" zoomScaleNormal="100" zoomScaleSheetLayoutView="70" workbookViewId="0">
      <selection activeCell="B27" sqref="B27"/>
    </sheetView>
  </sheetViews>
  <sheetFormatPr baseColWidth="10" defaultColWidth="9.140625" defaultRowHeight="15" x14ac:dyDescent="0.25"/>
  <cols>
    <col min="1" max="1" width="5.42578125" style="23" customWidth="1"/>
    <col min="2" max="2" width="38.85546875" customWidth="1"/>
    <col min="3" max="3" width="40.28515625" customWidth="1"/>
    <col min="4" max="4" width="34.140625" customWidth="1"/>
    <col min="5" max="5" width="27.140625" customWidth="1"/>
    <col min="6" max="6" width="15.28515625" style="24" customWidth="1"/>
    <col min="7" max="7" width="16" customWidth="1"/>
    <col min="8" max="8" width="17.28515625" customWidth="1"/>
    <col min="9" max="9" width="15.42578125" customWidth="1"/>
    <col min="10" max="11" width="14.5703125" customWidth="1"/>
    <col min="12" max="12" width="12.5703125" customWidth="1"/>
    <col min="13" max="13" width="13.42578125" customWidth="1"/>
    <col min="14" max="14" width="16.140625" customWidth="1"/>
    <col min="15" max="15" width="33.42578125" customWidth="1"/>
  </cols>
  <sheetData>
    <row r="1" spans="1:17" s="1" customFormat="1" ht="21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7" s="1" customFormat="1" ht="47.2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7" s="1" customFormat="1" ht="29.2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7" s="2" customFormat="1" ht="21" x14ac:dyDescent="0.25">
      <c r="A4" s="26" t="s">
        <v>57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7" s="6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5"/>
      <c r="Q5" s="5"/>
    </row>
    <row r="6" spans="1:17" s="12" customFormat="1" ht="35.1" customHeight="1" x14ac:dyDescent="0.25">
      <c r="A6" s="7">
        <v>1</v>
      </c>
      <c r="B6" s="8" t="s">
        <v>15</v>
      </c>
      <c r="C6" s="8" t="s">
        <v>16</v>
      </c>
      <c r="D6" s="8" t="s">
        <v>17</v>
      </c>
      <c r="E6" s="9" t="s">
        <v>18</v>
      </c>
      <c r="F6" s="7" t="s">
        <v>19</v>
      </c>
      <c r="G6" s="10">
        <v>31500</v>
      </c>
      <c r="H6" s="10">
        <v>0</v>
      </c>
      <c r="I6" s="10">
        <f>+G6</f>
        <v>31500</v>
      </c>
      <c r="J6" s="10">
        <v>904.05</v>
      </c>
      <c r="K6" s="10">
        <v>0</v>
      </c>
      <c r="L6" s="10">
        <v>957.6</v>
      </c>
      <c r="M6" s="10">
        <f>1190.12+220.5</f>
        <v>1410.62</v>
      </c>
      <c r="N6" s="10">
        <f>SUM(J6:M6)</f>
        <v>3272.27</v>
      </c>
      <c r="O6" s="10">
        <f>+I6-N6</f>
        <v>28227.73</v>
      </c>
      <c r="P6" s="11"/>
      <c r="Q6" s="11"/>
    </row>
    <row r="7" spans="1:17" s="12" customFormat="1" ht="35.1" customHeight="1" x14ac:dyDescent="0.25">
      <c r="A7" s="7">
        <v>2</v>
      </c>
      <c r="B7" s="8" t="s">
        <v>20</v>
      </c>
      <c r="C7" s="8" t="s">
        <v>21</v>
      </c>
      <c r="D7" s="8" t="s">
        <v>22</v>
      </c>
      <c r="E7" s="9" t="s">
        <v>18</v>
      </c>
      <c r="F7" s="7" t="s">
        <v>23</v>
      </c>
      <c r="G7" s="10">
        <v>80000</v>
      </c>
      <c r="H7" s="10">
        <v>0</v>
      </c>
      <c r="I7" s="10">
        <f t="shared" ref="I7:I21" si="0">+G7</f>
        <v>80000</v>
      </c>
      <c r="J7" s="10">
        <v>2296</v>
      </c>
      <c r="K7" s="10">
        <v>7400.94</v>
      </c>
      <c r="L7" s="10">
        <v>2432</v>
      </c>
      <c r="M7" s="10">
        <v>7130.55</v>
      </c>
      <c r="N7" s="10">
        <f t="shared" ref="N7:N21" si="1">SUM(J7:M7)</f>
        <v>19259.489999999998</v>
      </c>
      <c r="O7" s="10">
        <f t="shared" ref="O7:O21" si="2">+I7-N7</f>
        <v>60740.51</v>
      </c>
      <c r="P7" s="11"/>
      <c r="Q7" s="11"/>
    </row>
    <row r="8" spans="1:17" s="12" customFormat="1" ht="35.1" customHeight="1" x14ac:dyDescent="0.25">
      <c r="A8" s="7">
        <v>3</v>
      </c>
      <c r="B8" s="8" t="s">
        <v>24</v>
      </c>
      <c r="C8" s="8" t="s">
        <v>21</v>
      </c>
      <c r="D8" s="8" t="s">
        <v>25</v>
      </c>
      <c r="E8" s="9" t="s">
        <v>18</v>
      </c>
      <c r="F8" s="7" t="s">
        <v>19</v>
      </c>
      <c r="G8" s="10">
        <v>54000</v>
      </c>
      <c r="H8" s="10">
        <v>0</v>
      </c>
      <c r="I8" s="10">
        <f t="shared" si="0"/>
        <v>54000</v>
      </c>
      <c r="J8" s="10">
        <v>1549.8</v>
      </c>
      <c r="K8" s="10">
        <v>2418.54</v>
      </c>
      <c r="L8" s="10">
        <v>1641.6</v>
      </c>
      <c r="M8" s="10">
        <v>0</v>
      </c>
      <c r="N8" s="10">
        <f t="shared" si="1"/>
        <v>5609.9400000000005</v>
      </c>
      <c r="O8" s="10">
        <f t="shared" si="2"/>
        <v>48390.06</v>
      </c>
      <c r="P8" s="11"/>
      <c r="Q8" s="11"/>
    </row>
    <row r="9" spans="1:17" s="14" customFormat="1" ht="35.1" customHeight="1" x14ac:dyDescent="0.25">
      <c r="A9" s="15">
        <v>4</v>
      </c>
      <c r="B9" s="16" t="s">
        <v>26</v>
      </c>
      <c r="C9" s="16" t="s">
        <v>27</v>
      </c>
      <c r="D9" s="16" t="s">
        <v>28</v>
      </c>
      <c r="E9" s="17" t="s">
        <v>18</v>
      </c>
      <c r="F9" s="15" t="s">
        <v>23</v>
      </c>
      <c r="G9" s="18">
        <v>40000</v>
      </c>
      <c r="H9" s="18">
        <v>0</v>
      </c>
      <c r="I9" s="18">
        <f t="shared" si="0"/>
        <v>40000</v>
      </c>
      <c r="J9" s="18">
        <v>1148</v>
      </c>
      <c r="K9" s="18">
        <v>442.65</v>
      </c>
      <c r="L9" s="18">
        <v>1216</v>
      </c>
      <c r="M9" s="18">
        <f>10695.82+220.5</f>
        <v>10916.32</v>
      </c>
      <c r="N9" s="18">
        <f t="shared" si="1"/>
        <v>13722.97</v>
      </c>
      <c r="O9" s="18">
        <f t="shared" si="2"/>
        <v>26277.03</v>
      </c>
      <c r="P9" s="13"/>
      <c r="Q9" s="13"/>
    </row>
    <row r="10" spans="1:17" s="12" customFormat="1" ht="35.1" customHeight="1" x14ac:dyDescent="0.25">
      <c r="A10" s="7">
        <v>5</v>
      </c>
      <c r="B10" s="8" t="s">
        <v>29</v>
      </c>
      <c r="C10" s="8" t="s">
        <v>30</v>
      </c>
      <c r="D10" s="8" t="s">
        <v>31</v>
      </c>
      <c r="E10" s="9" t="s">
        <v>18</v>
      </c>
      <c r="F10" s="7" t="s">
        <v>23</v>
      </c>
      <c r="G10" s="10">
        <v>21780</v>
      </c>
      <c r="H10" s="10">
        <v>0</v>
      </c>
      <c r="I10" s="10">
        <f t="shared" si="0"/>
        <v>21780</v>
      </c>
      <c r="J10" s="10">
        <v>625.09</v>
      </c>
      <c r="K10" s="10">
        <v>0</v>
      </c>
      <c r="L10" s="10">
        <v>662.11</v>
      </c>
      <c r="M10" s="10">
        <v>0</v>
      </c>
      <c r="N10" s="10">
        <f t="shared" si="1"/>
        <v>1287.2</v>
      </c>
      <c r="O10" s="10">
        <f t="shared" si="2"/>
        <v>20492.8</v>
      </c>
      <c r="P10" s="11"/>
      <c r="Q10" s="11"/>
    </row>
    <row r="11" spans="1:17" s="12" customFormat="1" ht="35.1" customHeight="1" x14ac:dyDescent="0.25">
      <c r="A11" s="7">
        <v>6</v>
      </c>
      <c r="B11" s="8" t="s">
        <v>32</v>
      </c>
      <c r="C11" s="8" t="s">
        <v>30</v>
      </c>
      <c r="D11" s="8" t="s">
        <v>33</v>
      </c>
      <c r="E11" s="9" t="s">
        <v>18</v>
      </c>
      <c r="F11" s="7" t="s">
        <v>23</v>
      </c>
      <c r="G11" s="10">
        <v>19800</v>
      </c>
      <c r="H11" s="10">
        <v>0</v>
      </c>
      <c r="I11" s="10">
        <f t="shared" si="0"/>
        <v>19800</v>
      </c>
      <c r="J11" s="10">
        <v>568.26</v>
      </c>
      <c r="K11" s="10">
        <v>0</v>
      </c>
      <c r="L11" s="10">
        <v>601.91999999999996</v>
      </c>
      <c r="M11" s="10">
        <v>0</v>
      </c>
      <c r="N11" s="10">
        <f t="shared" si="1"/>
        <v>1170.1799999999998</v>
      </c>
      <c r="O11" s="10">
        <f t="shared" si="2"/>
        <v>18629.82</v>
      </c>
      <c r="P11" s="11"/>
      <c r="Q11" s="11"/>
    </row>
    <row r="12" spans="1:17" s="12" customFormat="1" ht="35.1" customHeight="1" x14ac:dyDescent="0.25">
      <c r="A12" s="7">
        <v>7</v>
      </c>
      <c r="B12" s="8" t="s">
        <v>34</v>
      </c>
      <c r="C12" s="8" t="s">
        <v>30</v>
      </c>
      <c r="D12" s="8" t="s">
        <v>33</v>
      </c>
      <c r="E12" s="9" t="s">
        <v>18</v>
      </c>
      <c r="F12" s="7" t="s">
        <v>23</v>
      </c>
      <c r="G12" s="10">
        <v>19800</v>
      </c>
      <c r="H12" s="10">
        <v>0</v>
      </c>
      <c r="I12" s="10">
        <f t="shared" si="0"/>
        <v>19800</v>
      </c>
      <c r="J12" s="10">
        <v>568.26</v>
      </c>
      <c r="K12" s="10">
        <v>0</v>
      </c>
      <c r="L12" s="10">
        <v>601.91999999999996</v>
      </c>
      <c r="M12" s="10">
        <v>0</v>
      </c>
      <c r="N12" s="10">
        <f t="shared" si="1"/>
        <v>1170.1799999999998</v>
      </c>
      <c r="O12" s="10">
        <f t="shared" si="2"/>
        <v>18629.82</v>
      </c>
      <c r="P12" s="11"/>
      <c r="Q12" s="11"/>
    </row>
    <row r="13" spans="1:17" s="12" customFormat="1" ht="35.1" customHeight="1" x14ac:dyDescent="0.25">
      <c r="A13" s="7">
        <v>8</v>
      </c>
      <c r="B13" s="8" t="s">
        <v>35</v>
      </c>
      <c r="C13" s="8" t="s">
        <v>30</v>
      </c>
      <c r="D13" s="8" t="s">
        <v>33</v>
      </c>
      <c r="E13" s="9" t="s">
        <v>18</v>
      </c>
      <c r="F13" s="7" t="s">
        <v>23</v>
      </c>
      <c r="G13" s="10">
        <v>19800</v>
      </c>
      <c r="H13" s="10">
        <v>0</v>
      </c>
      <c r="I13" s="10">
        <f t="shared" si="0"/>
        <v>19800</v>
      </c>
      <c r="J13" s="10">
        <v>568.26</v>
      </c>
      <c r="K13" s="10">
        <v>0</v>
      </c>
      <c r="L13" s="10">
        <v>601.91999999999996</v>
      </c>
      <c r="M13" s="10">
        <v>0</v>
      </c>
      <c r="N13" s="10">
        <f t="shared" si="1"/>
        <v>1170.1799999999998</v>
      </c>
      <c r="O13" s="10">
        <f t="shared" si="2"/>
        <v>18629.82</v>
      </c>
      <c r="P13" s="11"/>
      <c r="Q13" s="11"/>
    </row>
    <row r="14" spans="1:17" s="12" customFormat="1" ht="35.1" customHeight="1" x14ac:dyDescent="0.25">
      <c r="A14" s="7">
        <v>9</v>
      </c>
      <c r="B14" s="8" t="s">
        <v>36</v>
      </c>
      <c r="C14" s="8" t="s">
        <v>30</v>
      </c>
      <c r="D14" s="8" t="s">
        <v>37</v>
      </c>
      <c r="E14" s="9" t="s">
        <v>18</v>
      </c>
      <c r="F14" s="7" t="s">
        <v>19</v>
      </c>
      <c r="G14" s="10">
        <v>17820</v>
      </c>
      <c r="H14" s="10">
        <v>0</v>
      </c>
      <c r="I14" s="10">
        <f t="shared" si="0"/>
        <v>17820</v>
      </c>
      <c r="J14" s="10">
        <v>511.43</v>
      </c>
      <c r="K14" s="10">
        <v>0</v>
      </c>
      <c r="L14" s="10">
        <v>541.73</v>
      </c>
      <c r="M14" s="10">
        <v>0</v>
      </c>
      <c r="N14" s="10">
        <f t="shared" si="1"/>
        <v>1053.1600000000001</v>
      </c>
      <c r="O14" s="10">
        <f t="shared" si="2"/>
        <v>16766.84</v>
      </c>
      <c r="P14" s="11"/>
      <c r="Q14" s="11"/>
    </row>
    <row r="15" spans="1:17" s="12" customFormat="1" ht="35.1" customHeight="1" x14ac:dyDescent="0.25">
      <c r="A15" s="7">
        <v>10</v>
      </c>
      <c r="B15" s="8" t="s">
        <v>38</v>
      </c>
      <c r="C15" s="8" t="s">
        <v>30</v>
      </c>
      <c r="D15" s="8" t="s">
        <v>37</v>
      </c>
      <c r="E15" s="9" t="s">
        <v>18</v>
      </c>
      <c r="F15" s="7" t="s">
        <v>19</v>
      </c>
      <c r="G15" s="10">
        <v>16500</v>
      </c>
      <c r="H15" s="10">
        <v>0</v>
      </c>
      <c r="I15" s="10">
        <f t="shared" si="0"/>
        <v>16500</v>
      </c>
      <c r="J15" s="10">
        <v>473.55</v>
      </c>
      <c r="K15" s="10">
        <v>0</v>
      </c>
      <c r="L15" s="10">
        <v>501.6</v>
      </c>
      <c r="M15" s="10">
        <v>220.5</v>
      </c>
      <c r="N15" s="10">
        <f t="shared" si="1"/>
        <v>1195.6500000000001</v>
      </c>
      <c r="O15" s="10">
        <f t="shared" si="2"/>
        <v>15304.35</v>
      </c>
      <c r="P15" s="11"/>
      <c r="Q15" s="11"/>
    </row>
    <row r="16" spans="1:17" s="12" customFormat="1" ht="35.1" customHeight="1" x14ac:dyDescent="0.25">
      <c r="A16" s="7">
        <v>11</v>
      </c>
      <c r="B16" s="8" t="s">
        <v>39</v>
      </c>
      <c r="C16" s="8" t="s">
        <v>40</v>
      </c>
      <c r="D16" s="8" t="s">
        <v>41</v>
      </c>
      <c r="E16" s="9" t="s">
        <v>18</v>
      </c>
      <c r="F16" s="7" t="s">
        <v>19</v>
      </c>
      <c r="G16" s="10">
        <v>25200</v>
      </c>
      <c r="H16" s="10">
        <v>0</v>
      </c>
      <c r="I16" s="10">
        <f t="shared" si="0"/>
        <v>25200</v>
      </c>
      <c r="J16" s="10">
        <v>723.24</v>
      </c>
      <c r="K16" s="10">
        <v>0</v>
      </c>
      <c r="L16" s="10">
        <v>766.08</v>
      </c>
      <c r="M16" s="10">
        <v>0</v>
      </c>
      <c r="N16" s="10">
        <f t="shared" si="1"/>
        <v>1489.3200000000002</v>
      </c>
      <c r="O16" s="10">
        <f t="shared" si="2"/>
        <v>23710.68</v>
      </c>
      <c r="P16" s="11"/>
      <c r="Q16" s="11"/>
    </row>
    <row r="17" spans="1:17" s="14" customFormat="1" ht="35.1" customHeight="1" x14ac:dyDescent="0.25">
      <c r="A17" s="7">
        <v>12</v>
      </c>
      <c r="B17" s="16" t="s">
        <v>42</v>
      </c>
      <c r="C17" s="16" t="s">
        <v>43</v>
      </c>
      <c r="D17" s="16" t="s">
        <v>44</v>
      </c>
      <c r="E17" s="17" t="s">
        <v>18</v>
      </c>
      <c r="F17" s="15" t="s">
        <v>19</v>
      </c>
      <c r="G17" s="18">
        <v>27300</v>
      </c>
      <c r="H17" s="18">
        <v>0</v>
      </c>
      <c r="I17" s="18">
        <f t="shared" si="0"/>
        <v>27300</v>
      </c>
      <c r="J17" s="18">
        <v>783.51</v>
      </c>
      <c r="K17" s="18">
        <v>0</v>
      </c>
      <c r="L17" s="18">
        <v>829.92</v>
      </c>
      <c r="M17" s="18">
        <f>1190.12+9593.05+220.5</f>
        <v>11003.669999999998</v>
      </c>
      <c r="N17" s="18">
        <f t="shared" si="1"/>
        <v>12617.099999999999</v>
      </c>
      <c r="O17" s="18">
        <f t="shared" si="2"/>
        <v>14682.900000000001</v>
      </c>
      <c r="P17" s="13"/>
      <c r="Q17" s="13"/>
    </row>
    <row r="18" spans="1:17" s="12" customFormat="1" ht="35.1" customHeight="1" x14ac:dyDescent="0.25">
      <c r="A18" s="7">
        <v>13</v>
      </c>
      <c r="B18" s="8" t="s">
        <v>45</v>
      </c>
      <c r="C18" s="8" t="s">
        <v>46</v>
      </c>
      <c r="D18" s="8" t="s">
        <v>47</v>
      </c>
      <c r="E18" s="9" t="s">
        <v>18</v>
      </c>
      <c r="F18" s="7" t="s">
        <v>19</v>
      </c>
      <c r="G18" s="10">
        <v>23940</v>
      </c>
      <c r="H18" s="10">
        <v>0</v>
      </c>
      <c r="I18" s="10">
        <f t="shared" si="0"/>
        <v>23940</v>
      </c>
      <c r="J18" s="10">
        <v>687.08</v>
      </c>
      <c r="K18" s="10">
        <v>0</v>
      </c>
      <c r="L18" s="10">
        <v>727.78</v>
      </c>
      <c r="M18" s="10">
        <v>0</v>
      </c>
      <c r="N18" s="10">
        <f t="shared" si="1"/>
        <v>1414.8600000000001</v>
      </c>
      <c r="O18" s="10">
        <f t="shared" si="2"/>
        <v>22525.14</v>
      </c>
      <c r="P18" s="11"/>
      <c r="Q18" s="11"/>
    </row>
    <row r="19" spans="1:17" s="12" customFormat="1" ht="35.1" customHeight="1" x14ac:dyDescent="0.25">
      <c r="A19" s="7">
        <v>14</v>
      </c>
      <c r="B19" s="8" t="s">
        <v>48</v>
      </c>
      <c r="C19" s="8" t="s">
        <v>49</v>
      </c>
      <c r="D19" s="8" t="s">
        <v>50</v>
      </c>
      <c r="E19" s="9" t="s">
        <v>18</v>
      </c>
      <c r="F19" s="7" t="s">
        <v>23</v>
      </c>
      <c r="G19" s="10">
        <v>33600</v>
      </c>
      <c r="H19" s="10">
        <v>0</v>
      </c>
      <c r="I19" s="10">
        <f t="shared" si="0"/>
        <v>33600</v>
      </c>
      <c r="J19" s="10">
        <v>964.32</v>
      </c>
      <c r="K19" s="10">
        <v>0</v>
      </c>
      <c r="L19" s="10">
        <v>1021.44</v>
      </c>
      <c r="M19" s="10">
        <v>0</v>
      </c>
      <c r="N19" s="10">
        <f t="shared" si="1"/>
        <v>1985.7600000000002</v>
      </c>
      <c r="O19" s="10">
        <f t="shared" si="2"/>
        <v>31614.239999999998</v>
      </c>
      <c r="P19" s="11"/>
      <c r="Q19" s="11"/>
    </row>
    <row r="20" spans="1:17" s="12" customFormat="1" ht="35.1" customHeight="1" x14ac:dyDescent="0.25">
      <c r="A20" s="7">
        <v>15</v>
      </c>
      <c r="B20" s="8" t="s">
        <v>51</v>
      </c>
      <c r="C20" s="8" t="s">
        <v>52</v>
      </c>
      <c r="D20" s="8" t="s">
        <v>17</v>
      </c>
      <c r="E20" s="9" t="s">
        <v>18</v>
      </c>
      <c r="F20" s="7" t="s">
        <v>19</v>
      </c>
      <c r="G20" s="10">
        <v>26250</v>
      </c>
      <c r="H20" s="10">
        <v>0</v>
      </c>
      <c r="I20" s="10">
        <f t="shared" si="0"/>
        <v>26250</v>
      </c>
      <c r="J20" s="10">
        <v>753.38</v>
      </c>
      <c r="K20" s="10">
        <v>0</v>
      </c>
      <c r="L20" s="10">
        <v>798</v>
      </c>
      <c r="M20" s="10">
        <v>1190.1199999999999</v>
      </c>
      <c r="N20" s="10">
        <f t="shared" si="1"/>
        <v>2741.5</v>
      </c>
      <c r="O20" s="10">
        <f t="shared" si="2"/>
        <v>23508.5</v>
      </c>
      <c r="P20" s="11"/>
      <c r="Q20" s="11"/>
    </row>
    <row r="21" spans="1:17" s="12" customFormat="1" ht="35.1" customHeight="1" x14ac:dyDescent="0.25">
      <c r="A21" s="7">
        <v>16</v>
      </c>
      <c r="B21" s="8" t="s">
        <v>53</v>
      </c>
      <c r="C21" s="8" t="s">
        <v>54</v>
      </c>
      <c r="D21" s="8" t="s">
        <v>55</v>
      </c>
      <c r="E21" s="9" t="s">
        <v>18</v>
      </c>
      <c r="F21" s="7" t="s">
        <v>23</v>
      </c>
      <c r="G21" s="10">
        <v>13200</v>
      </c>
      <c r="H21" s="10">
        <v>0</v>
      </c>
      <c r="I21" s="10">
        <f t="shared" si="0"/>
        <v>13200</v>
      </c>
      <c r="J21" s="10">
        <v>378.84</v>
      </c>
      <c r="K21" s="10">
        <v>0</v>
      </c>
      <c r="L21" s="10">
        <v>401.28</v>
      </c>
      <c r="M21" s="10">
        <v>220.5</v>
      </c>
      <c r="N21" s="10">
        <f t="shared" si="1"/>
        <v>1000.6199999999999</v>
      </c>
      <c r="O21" s="10">
        <f t="shared" si="2"/>
        <v>12199.380000000001</v>
      </c>
      <c r="P21" s="11"/>
      <c r="Q21" s="11"/>
    </row>
    <row r="22" spans="1:17" s="22" customFormat="1" ht="35.1" customHeight="1" x14ac:dyDescent="0.25">
      <c r="A22" s="27" t="s">
        <v>56</v>
      </c>
      <c r="B22" s="28"/>
      <c r="C22" s="28"/>
      <c r="D22" s="28"/>
      <c r="E22" s="29"/>
      <c r="F22" s="19"/>
      <c r="G22" s="20">
        <f t="shared" ref="G22:O22" si="3">SUM(G6:G21)</f>
        <v>470490</v>
      </c>
      <c r="H22" s="20">
        <f t="shared" si="3"/>
        <v>0</v>
      </c>
      <c r="I22" s="20">
        <f t="shared" si="3"/>
        <v>470490</v>
      </c>
      <c r="J22" s="20">
        <f t="shared" si="3"/>
        <v>13503.07</v>
      </c>
      <c r="K22" s="20">
        <f t="shared" si="3"/>
        <v>10262.129999999999</v>
      </c>
      <c r="L22" s="20">
        <f t="shared" si="3"/>
        <v>14302.900000000001</v>
      </c>
      <c r="M22" s="20">
        <f t="shared" si="3"/>
        <v>32092.279999999995</v>
      </c>
      <c r="N22" s="20">
        <f t="shared" si="3"/>
        <v>70160.37999999999</v>
      </c>
      <c r="O22" s="20">
        <f t="shared" si="3"/>
        <v>400329.62</v>
      </c>
      <c r="P22" s="21"/>
    </row>
    <row r="24" spans="1:17" s="31" customFormat="1" ht="34.5" customHeight="1" x14ac:dyDescent="0.25">
      <c r="A24" s="30"/>
      <c r="C24" s="32"/>
      <c r="D24" s="33"/>
      <c r="E24" s="34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6"/>
    </row>
    <row r="25" spans="1:17" s="31" customFormat="1" ht="21" customHeight="1" x14ac:dyDescent="0.25">
      <c r="A25" s="30"/>
      <c r="B25" s="35" t="s">
        <v>58</v>
      </c>
      <c r="C25" s="37"/>
      <c r="D25" s="37"/>
      <c r="E25" s="38"/>
      <c r="F25" s="35" t="s">
        <v>59</v>
      </c>
      <c r="G25" s="37"/>
      <c r="H25" s="37"/>
      <c r="K25" s="37"/>
      <c r="L25" s="37"/>
      <c r="M25" s="35" t="s">
        <v>60</v>
      </c>
      <c r="N25" s="37"/>
      <c r="O25" s="37"/>
      <c r="P25" s="36"/>
    </row>
    <row r="26" spans="1:17" s="31" customFormat="1" ht="15.75" x14ac:dyDescent="0.25">
      <c r="A26" s="30"/>
      <c r="B26" s="37" t="s">
        <v>72</v>
      </c>
      <c r="C26" s="39"/>
      <c r="D26" s="39"/>
      <c r="E26" s="40"/>
      <c r="F26" s="37" t="s">
        <v>61</v>
      </c>
      <c r="G26" s="39"/>
      <c r="H26" s="39"/>
      <c r="K26" s="39"/>
      <c r="L26" s="39"/>
      <c r="M26" s="37" t="s">
        <v>62</v>
      </c>
      <c r="N26" s="39"/>
      <c r="O26" s="39"/>
      <c r="P26" s="36"/>
    </row>
    <row r="27" spans="1:17" s="31" customFormat="1" ht="15.75" x14ac:dyDescent="0.25">
      <c r="A27" s="30"/>
      <c r="B27" s="39" t="s">
        <v>63</v>
      </c>
      <c r="C27" s="41"/>
      <c r="D27" s="41"/>
      <c r="E27" s="42"/>
      <c r="F27" s="39" t="s">
        <v>64</v>
      </c>
      <c r="G27" s="41"/>
      <c r="H27" s="41"/>
      <c r="K27" s="41"/>
      <c r="L27" s="41"/>
      <c r="M27" s="39" t="s">
        <v>65</v>
      </c>
      <c r="N27" s="41"/>
      <c r="O27" s="41"/>
      <c r="P27" s="36"/>
    </row>
    <row r="28" spans="1:17" s="31" customFormat="1" ht="15.75" x14ac:dyDescent="0.25">
      <c r="A28" s="30"/>
      <c r="B28" s="39"/>
      <c r="C28" s="41"/>
      <c r="D28" s="41"/>
      <c r="E28" s="42"/>
      <c r="F28" s="39"/>
      <c r="G28" s="41"/>
      <c r="H28" s="41"/>
      <c r="K28" s="41"/>
      <c r="L28" s="41"/>
      <c r="M28" s="39"/>
      <c r="N28" s="41"/>
      <c r="O28" s="41"/>
      <c r="P28" s="36"/>
    </row>
    <row r="29" spans="1:17" s="31" customFormat="1" ht="15.75" x14ac:dyDescent="0.25">
      <c r="A29" s="30"/>
      <c r="B29" s="39"/>
      <c r="C29" s="41"/>
      <c r="D29" s="41"/>
      <c r="E29" s="42"/>
      <c r="F29" s="39"/>
      <c r="G29" s="41"/>
      <c r="H29" s="41"/>
      <c r="K29" s="41"/>
      <c r="L29" s="41"/>
      <c r="M29" s="39"/>
      <c r="N29" s="41"/>
      <c r="O29" s="41"/>
      <c r="P29" s="36"/>
    </row>
    <row r="30" spans="1:17" s="31" customFormat="1" x14ac:dyDescent="0.25">
      <c r="A30" s="30"/>
      <c r="B30" s="41"/>
      <c r="C30" s="41"/>
      <c r="D30" s="41"/>
      <c r="E30" s="42"/>
      <c r="F30" s="41"/>
      <c r="G30" s="41"/>
      <c r="H30" s="41"/>
      <c r="K30" s="41"/>
      <c r="L30" s="41"/>
      <c r="M30" s="41"/>
      <c r="N30" s="41"/>
      <c r="O30" s="41"/>
      <c r="P30" s="36"/>
    </row>
    <row r="31" spans="1:17" s="31" customFormat="1" ht="27" customHeight="1" x14ac:dyDescent="0.25">
      <c r="A31" s="30"/>
      <c r="B31" s="41"/>
      <c r="C31" s="41"/>
      <c r="D31" s="41"/>
      <c r="E31" s="42"/>
      <c r="F31" s="41"/>
      <c r="G31" s="41"/>
      <c r="H31" s="41"/>
      <c r="K31" s="41"/>
      <c r="L31" s="41"/>
      <c r="M31" s="41"/>
      <c r="N31" s="41"/>
      <c r="O31" s="41"/>
      <c r="P31" s="36"/>
    </row>
    <row r="32" spans="1:17" s="31" customFormat="1" ht="30" customHeight="1" x14ac:dyDescent="0.25">
      <c r="A32" s="30"/>
      <c r="B32" s="35" t="s">
        <v>66</v>
      </c>
      <c r="C32" s="41"/>
      <c r="D32" s="41"/>
      <c r="E32" s="42"/>
      <c r="F32" s="35" t="s">
        <v>67</v>
      </c>
      <c r="G32" s="41"/>
      <c r="H32" s="41"/>
      <c r="K32" s="41"/>
      <c r="L32" s="41"/>
      <c r="M32" s="41"/>
      <c r="N32" s="41"/>
      <c r="O32" s="41"/>
      <c r="P32" s="36"/>
    </row>
    <row r="33" spans="1:16" s="31" customFormat="1" x14ac:dyDescent="0.25">
      <c r="A33" s="30"/>
      <c r="B33" s="37" t="s">
        <v>68</v>
      </c>
      <c r="C33" s="41"/>
      <c r="D33" s="41"/>
      <c r="E33" s="42"/>
      <c r="F33" s="37" t="s">
        <v>69</v>
      </c>
      <c r="G33" s="41"/>
      <c r="H33" s="41"/>
      <c r="K33" s="41"/>
      <c r="L33" s="41"/>
      <c r="M33" s="41"/>
      <c r="N33" s="41"/>
      <c r="O33" s="41"/>
      <c r="P33" s="36"/>
    </row>
    <row r="34" spans="1:16" s="31" customFormat="1" ht="15.75" x14ac:dyDescent="0.25">
      <c r="A34" s="30"/>
      <c r="B34" s="39" t="s">
        <v>70</v>
      </c>
      <c r="C34" s="41"/>
      <c r="D34" s="41"/>
      <c r="E34" s="42"/>
      <c r="F34" s="39" t="s">
        <v>71</v>
      </c>
      <c r="G34" s="41"/>
      <c r="H34" s="41"/>
      <c r="K34" s="41"/>
      <c r="L34" s="41"/>
      <c r="M34" s="41"/>
      <c r="N34" s="41"/>
      <c r="O34" s="41"/>
      <c r="P34" s="36"/>
    </row>
    <row r="35" spans="1:16" s="44" customFormat="1" ht="15.75" x14ac:dyDescent="0.25">
      <c r="A35" s="43"/>
      <c r="F35" s="6"/>
    </row>
  </sheetData>
  <mergeCells count="3">
    <mergeCell ref="A1:O3"/>
    <mergeCell ref="A4:O4"/>
    <mergeCell ref="A22:E22"/>
  </mergeCells>
  <pageMargins left="0.70866141732283472" right="0.70866141732283472" top="0.74803149606299213" bottom="0.74803149606299213" header="0.31496062992125984" footer="0.31496062992125984"/>
  <pageSetup paperSize="5" scale="51" fitToHeight="0" orientation="landscape" r:id="rId1"/>
  <rowBreaks count="1" manualBreakCount="1">
    <brk id="2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2021-12-14T15:26:20Z</cp:lastPrinted>
  <dcterms:created xsi:type="dcterms:W3CDTF">2021-12-01T12:37:02Z</dcterms:created>
  <dcterms:modified xsi:type="dcterms:W3CDTF">2021-12-14T16:19:17Z</dcterms:modified>
</cp:coreProperties>
</file>