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0.1.5\dpyd\Carpeta Compartida ( planificacion y desarrollo)\GESTION DE ESTADISTICAS\EDITABLES\SERVICIOS\2023\"/>
    </mc:Choice>
  </mc:AlternateContent>
  <bookViews>
    <workbookView xWindow="0" yWindow="0" windowWidth="28650" windowHeight="8490"/>
  </bookViews>
  <sheets>
    <sheet name="2023" sheetId="5" r:id="rId1"/>
  </sheets>
  <definedNames>
    <definedName name="_xlnm.Print_Area" localSheetId="0">'2023'!$A$1:$T$52</definedName>
  </definedNames>
  <calcPr calcId="162913"/>
</workbook>
</file>

<file path=xl/calcChain.xml><?xml version="1.0" encoding="utf-8"?>
<calcChain xmlns="http://schemas.openxmlformats.org/spreadsheetml/2006/main">
  <c r="F8" i="5" l="1"/>
  <c r="F16" i="5"/>
  <c r="G14" i="5" l="1"/>
  <c r="K14" i="5"/>
  <c r="O14" i="5"/>
  <c r="G15" i="5"/>
  <c r="K15" i="5"/>
  <c r="O15" i="5"/>
  <c r="G16" i="5"/>
  <c r="K16" i="5"/>
  <c r="O16" i="5"/>
  <c r="S15" i="5" l="1"/>
  <c r="G8" i="5"/>
  <c r="T15" i="5" l="1"/>
  <c r="S16" i="5"/>
  <c r="T16" i="5" s="1"/>
  <c r="G22" i="5" l="1"/>
  <c r="S23" i="5"/>
  <c r="O23" i="5"/>
  <c r="K23" i="5"/>
  <c r="G23" i="5"/>
  <c r="S22" i="5"/>
  <c r="O22" i="5"/>
  <c r="K22" i="5"/>
  <c r="S8" i="5"/>
  <c r="O8" i="5"/>
  <c r="K8" i="5"/>
  <c r="S7" i="5"/>
  <c r="O7" i="5"/>
  <c r="K7" i="5"/>
  <c r="G7" i="5"/>
  <c r="S6" i="5"/>
  <c r="O6" i="5"/>
  <c r="K6" i="5"/>
  <c r="G6" i="5"/>
  <c r="T6" i="5" l="1"/>
  <c r="T22" i="5"/>
  <c r="T7" i="5"/>
  <c r="T8" i="5"/>
  <c r="T23" i="5"/>
  <c r="S14" i="5" l="1"/>
  <c r="T14" i="5" s="1"/>
</calcChain>
</file>

<file path=xl/sharedStrings.xml><?xml version="1.0" encoding="utf-8"?>
<sst xmlns="http://schemas.openxmlformats.org/spreadsheetml/2006/main" count="84" uniqueCount="37">
  <si>
    <t xml:space="preserve">Cantidad de Usuarios </t>
  </si>
  <si>
    <t>Segundo Trimestre</t>
  </si>
  <si>
    <t>Primer Trimestre</t>
  </si>
  <si>
    <t>Cantidad de Solicitudes</t>
  </si>
  <si>
    <t>Enero</t>
  </si>
  <si>
    <t>Febrero</t>
  </si>
  <si>
    <t>Marzo</t>
  </si>
  <si>
    <t>Abril</t>
  </si>
  <si>
    <t xml:space="preserve">Mayo </t>
  </si>
  <si>
    <t>Junio</t>
  </si>
  <si>
    <t>USO DE SALONES PROTOCOLARES</t>
  </si>
  <si>
    <t>TOTAL 1T</t>
  </si>
  <si>
    <t>TOTAL 2T</t>
  </si>
  <si>
    <r>
      <t>Ingresos Generados en RD</t>
    </r>
    <r>
      <rPr>
        <b/>
        <sz val="11"/>
        <color theme="1"/>
        <rFont val="Calibri"/>
        <family val="2"/>
      </rPr>
      <t>$</t>
    </r>
  </si>
  <si>
    <t>USO DE FACILIDADES DEL HELIPUERTO DE SANTO DOMINGO</t>
  </si>
  <si>
    <t>ELABORADO POR:</t>
  </si>
  <si>
    <t>Tercer Trimestre</t>
  </si>
  <si>
    <t>TOTAL 3T</t>
  </si>
  <si>
    <t>Julio</t>
  </si>
  <si>
    <t>Agosto</t>
  </si>
  <si>
    <t>Septiembre</t>
  </si>
  <si>
    <t>Cuarto Trimestre</t>
  </si>
  <si>
    <t>Octubre</t>
  </si>
  <si>
    <t>Noviembre</t>
  </si>
  <si>
    <t>Diciembre</t>
  </si>
  <si>
    <t>TOTAL GENERAL</t>
  </si>
  <si>
    <t>TOTAL 4T</t>
  </si>
  <si>
    <t>Cantidad de Tickets Vendidos</t>
  </si>
  <si>
    <t>REVISADO POR:</t>
  </si>
  <si>
    <t>ANALISTA DE DATOS ESTADÍSTICOS</t>
  </si>
  <si>
    <t>Ingresos Generados en RD$</t>
  </si>
  <si>
    <t>DIRECTORA DE PLANIFICACIÓN Y DESARROLLO</t>
  </si>
  <si>
    <t>WENDOLYNE CASTILLO</t>
  </si>
  <si>
    <t>MARÍA DEL CARMEN MÉNDEZ</t>
  </si>
  <si>
    <t>USO DE FACILIDADES DEL HELIPUERTO LUIS J. FELIZ (NENY)- BARAHONA</t>
  </si>
  <si>
    <t>Período: 2023</t>
  </si>
  <si>
    <r>
      <t xml:space="preserve">Fuente:
</t>
    </r>
    <r>
      <rPr>
        <i/>
        <sz val="11"/>
        <color theme="1"/>
        <rFont val="Calibri"/>
        <family val="2"/>
        <scheme val="minor"/>
      </rPr>
      <t>División de ingresos: Formulario registo de operaciones, Matriz control estadístico
Dirección de delegaciones: Formulario de notas protocolares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</si>
</sst>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RD$&quot;#,##0.00"/>
    <numFmt numFmtId="165" formatCode="_(* #,##0_);_(* \(#,##0\);_(* &quot;-&quot;??_);_(@_)"/>
    <numFmt numFmtId="166" formatCode="_([$$-1C0A]* #,##0.00_);_([$$-1C0A]* \(#,##0.00\);_([$$-1C0A]* &quot;-&quot;??_);_(@_)"/>
    <numFmt numFmtId="167" formatCode="_-&quot;RD$&quot;* #,##0.00_-;\-&quot;RD$&quot;* #,##0.00_-;_-&quot;RD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1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B5B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/>
    </xf>
    <xf numFmtId="164" fontId="0" fillId="0" borderId="0" xfId="0" applyNumberFormat="1" applyBorder="1"/>
    <xf numFmtId="0" fontId="0" fillId="0" borderId="0" xfId="0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0" fillId="2" borderId="1" xfId="1" applyNumberFormat="1" applyFont="1" applyFill="1" applyBorder="1"/>
    <xf numFmtId="165" fontId="1" fillId="0" borderId="1" xfId="1" applyNumberFormat="1" applyFont="1" applyFill="1" applyBorder="1"/>
    <xf numFmtId="165" fontId="0" fillId="0" borderId="0" xfId="1" applyNumberFormat="1" applyFont="1"/>
    <xf numFmtId="164" fontId="1" fillId="0" borderId="0" xfId="0" applyNumberFormat="1" applyFont="1" applyBorder="1"/>
    <xf numFmtId="165" fontId="1" fillId="0" borderId="1" xfId="1" applyNumberFormat="1" applyFont="1" applyBorder="1"/>
    <xf numFmtId="165" fontId="0" fillId="0" borderId="16" xfId="1" applyNumberFormat="1" applyFont="1" applyBorder="1"/>
    <xf numFmtId="165" fontId="0" fillId="0" borderId="16" xfId="1" applyNumberFormat="1" applyFont="1" applyFill="1" applyBorder="1"/>
    <xf numFmtId="166" fontId="0" fillId="0" borderId="0" xfId="0" applyNumberFormat="1" applyAlignment="1">
      <alignment horizontal="left"/>
    </xf>
    <xf numFmtId="167" fontId="1" fillId="0" borderId="17" xfId="0" applyNumberFormat="1" applyFont="1" applyBorder="1" applyAlignment="1">
      <alignment horizontal="right" vertical="center"/>
    </xf>
    <xf numFmtId="167" fontId="1" fillId="0" borderId="10" xfId="0" applyNumberFormat="1" applyFont="1" applyBorder="1" applyAlignment="1">
      <alignment horizontal="right" vertical="center"/>
    </xf>
    <xf numFmtId="167" fontId="1" fillId="0" borderId="11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ont="1" applyBorder="1"/>
    <xf numFmtId="165" fontId="3" fillId="0" borderId="1" xfId="1" applyNumberFormat="1" applyFont="1" applyBorder="1"/>
    <xf numFmtId="0" fontId="4" fillId="0" borderId="0" xfId="0" applyFont="1" applyBorder="1"/>
    <xf numFmtId="0" fontId="1" fillId="5" borderId="1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3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6" fontId="1" fillId="0" borderId="8" xfId="0" applyNumberFormat="1" applyFont="1" applyBorder="1" applyAlignment="1">
      <alignment horizontal="left"/>
    </xf>
    <xf numFmtId="166" fontId="1" fillId="0" borderId="28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165" fontId="1" fillId="0" borderId="7" xfId="1" applyNumberFormat="1" applyFont="1" applyBorder="1" applyAlignment="1">
      <alignment horizontal="left"/>
    </xf>
    <xf numFmtId="165" fontId="1" fillId="0" borderId="18" xfId="1" applyNumberFormat="1" applyFont="1" applyBorder="1" applyAlignment="1">
      <alignment horizontal="left"/>
    </xf>
    <xf numFmtId="166" fontId="1" fillId="0" borderId="17" xfId="0" applyNumberFormat="1" applyFont="1" applyBorder="1" applyAlignment="1">
      <alignment horizontal="left"/>
    </xf>
    <xf numFmtId="166" fontId="1" fillId="0" borderId="9" xfId="0" applyNumberFormat="1" applyFont="1" applyBorder="1" applyAlignment="1">
      <alignment horizontal="left"/>
    </xf>
    <xf numFmtId="0" fontId="1" fillId="4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B5B5B7"/>
      <color rgb="FF0071CE"/>
      <color rgb="FF396AA5"/>
      <color rgb="FF356CA9"/>
      <color rgb="FF3F7F9F"/>
      <color rgb="FF0675BA"/>
      <color rgb="FFF88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USO DE FACILIDADES DEL HELIPUERTO DE SANTO DOMINGO</a:t>
            </a:r>
            <a:endParaRPr lang="es-DO" sz="1600">
              <a:effectLst/>
            </a:endParaRPr>
          </a:p>
        </c:rich>
      </c:tx>
      <c:layout>
        <c:manualLayout>
          <c:xMode val="edge"/>
          <c:yMode val="edge"/>
          <c:x val="0.23557612217081186"/>
          <c:y val="2.8419177648950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'2023'!$B$6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('2023'!$G$5,'2023'!$O$5,'2023'!$S$5)</c:f>
              <c:strCache>
                <c:ptCount val="1"/>
                <c:pt idx="0">
                  <c:v>TOTAL 1T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('2023'!$G$6,'2023'!$K$6,'2023'!$O$6,'2023'!$S$6,'2023'!$S$6)</c15:sqref>
                  </c15:fullRef>
                </c:ext>
              </c:extLst>
              <c:f>('2023'!$G$6,'2023'!$O$6,'2023'!$S$6)</c:f>
              <c:numCache>
                <c:formatCode>_(* #,##0_);_(* \(#,##0\);_(* "-"??_);_(@_)</c:formatCode>
                <c:ptCount val="1"/>
                <c:pt idx="0">
                  <c:v>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D-4E02-9F51-3EDFE1B29EE3}"/>
            </c:ext>
          </c:extLst>
        </c:ser>
        <c:ser>
          <c:idx val="1"/>
          <c:order val="1"/>
          <c:tx>
            <c:strRef>
              <c:f>'2023'!$B$7</c:f>
              <c:strCache>
                <c:ptCount val="1"/>
                <c:pt idx="0">
                  <c:v>Cantidad de Tickets Vendidos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('2023'!$G$5,'2023'!$K$5,'2023'!$O$5,'2023'!$S$5)</c15:sqref>
                  </c15:fullRef>
                </c:ext>
              </c:extLst>
              <c:f>('2023'!$G$5,'2023'!$O$5,'2023'!$S$5)</c:f>
              <c:strCache>
                <c:ptCount val="1"/>
                <c:pt idx="0">
                  <c:v>TOTAL 1T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('2023'!$G$7,'2023'!$K$7,'2023'!$O$7,'2023'!$S$7)</c15:sqref>
                  </c15:fullRef>
                </c:ext>
              </c:extLst>
              <c:f>('2023'!$G$7,'2023'!$O$7,'2023'!$S$7)</c:f>
              <c:numCache>
                <c:formatCode>_(* #,##0_);_(* \(#,##0\);_(* "-"??_);_(@_)</c:formatCode>
                <c:ptCount val="1"/>
                <c:pt idx="0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9D-4E02-9F51-3EDFE1B2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76576095"/>
        <c:axId val="376574015"/>
      </c:barChart>
      <c:lineChart>
        <c:grouping val="standard"/>
        <c:varyColors val="0"/>
        <c:ser>
          <c:idx val="2"/>
          <c:order val="2"/>
          <c:tx>
            <c:strRef>
              <c:f>'2023'!$B$8</c:f>
              <c:strCache>
                <c:ptCount val="1"/>
                <c:pt idx="0">
                  <c:v>Ingresos Generados en RD$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('2023'!$G$5,'2023'!$K$5,'2023'!$O$5,'2023'!$S$5,'2023'!$S$5)</c15:sqref>
                  </c15:fullRef>
                </c:ext>
              </c:extLst>
              <c:f>('2023'!$G$5,'2023'!$O$5,'2023'!$S$5)</c:f>
              <c:strCache>
                <c:ptCount val="1"/>
                <c:pt idx="0">
                  <c:v>TOTAL 1T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('2023'!$G$8,'2023'!$K$8,'2023'!$K$8,'2023'!$O$8,'2023'!$S$8)</c15:sqref>
                  </c15:fullRef>
                </c:ext>
              </c:extLst>
              <c:f>('2023'!$G$8,'2023'!$K$8,'2023'!$O$8)</c:f>
              <c:numCache>
                <c:formatCode>_-"RD$"* #,##0.00_-;\-"RD$"* #,##0.00_-;_-"RD$"* "-"??_-;_-@_-</c:formatCode>
                <c:ptCount val="2"/>
                <c:pt idx="0">
                  <c:v>458340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9D-4E02-9F51-3EDFE1B2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967"/>
        <c:axId val="488030719"/>
      </c:lineChart>
      <c:catAx>
        <c:axId val="37657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74015"/>
        <c:crosses val="autoZero"/>
        <c:auto val="1"/>
        <c:lblAlgn val="ctr"/>
        <c:lblOffset val="100"/>
        <c:noMultiLvlLbl val="0"/>
      </c:catAx>
      <c:valAx>
        <c:axId val="3765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76095"/>
        <c:crosses val="autoZero"/>
        <c:crossBetween val="between"/>
      </c:valAx>
      <c:valAx>
        <c:axId val="488030719"/>
        <c:scaling>
          <c:orientation val="minMax"/>
        </c:scaling>
        <c:delete val="0"/>
        <c:axPos val="r"/>
        <c:numFmt formatCode="_(&quot;$&quot;* #,##0_);_(&quot;$&quot;* \(#,##0\);_(&quot;$&quot;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031967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6399798375882462"/>
                <c:y val="0.448842592592592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DO"/>
                    <a:t>Miles RD$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488031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03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USO DE SALONES PROTOCOLARES</a:t>
            </a:r>
            <a:endParaRPr lang="es-D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1806535090425212E-2"/>
          <c:y val="0.26777435471985722"/>
          <c:w val="0.97638692981914954"/>
          <c:h val="0.54656185027241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'2023'!$B$23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solidFill>
              <a:srgbClr val="396AA5"/>
            </a:solidFill>
            <a:ln>
              <a:noFill/>
            </a:ln>
            <a:effectLst>
              <a:outerShdw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('2023'!$G$21,'2023'!$K$21,'2023'!$O$21,'2023'!$S$21)</c15:sqref>
                  </c15:fullRef>
                </c:ext>
              </c:extLst>
              <c:f>('2023'!$G$21,'2023'!$O$21,'2023'!$S$21)</c:f>
              <c:strCache>
                <c:ptCount val="1"/>
                <c:pt idx="0">
                  <c:v>TOTAL 1T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('2023'!$G$23,'2023'!$K$23,'2023'!$O$23,'2023'!$S$23)</c15:sqref>
                  </c15:fullRef>
                </c:ext>
              </c:extLst>
              <c:f>('2023'!$G$23,'2023'!$O$23,'2023'!$S$23)</c:f>
              <c:numCache>
                <c:formatCode>_(* #,##0_);_(* \(#,##0\);_(* "-"??_);_(@_)</c:formatCode>
                <c:ptCount val="1"/>
                <c:pt idx="0">
                  <c:v>7003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2-4D2A-A591-C4191992EA9C}"/>
            </c:ext>
          </c:extLst>
        </c:ser>
        <c:ser>
          <c:idx val="0"/>
          <c:order val="1"/>
          <c:tx>
            <c:strRef>
              <c:f>'2023'!$B$22</c:f>
              <c:strCache>
                <c:ptCount val="1"/>
                <c:pt idx="0">
                  <c:v>Cantidad de Solicitudes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('2023'!$G$21,'2023'!$K$21,'2023'!$O$21,'2023'!$S$21)</c15:sqref>
                  </c15:fullRef>
                </c:ext>
              </c:extLst>
              <c:f>('2023'!$G$21,'2023'!$O$21,'2023'!$S$21)</c:f>
              <c:strCache>
                <c:ptCount val="1"/>
                <c:pt idx="0">
                  <c:v>TOTAL 1T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('2023'!$G$22,'2023'!$K$22,'2023'!$O$22,'2023'!$S$22)</c15:sqref>
                  </c15:fullRef>
                </c:ext>
              </c:extLst>
              <c:f>('2023'!$G$22,'2023'!$O$22,'2023'!$S$22)</c:f>
              <c:numCache>
                <c:formatCode>_(* #,##0_);_(* \(#,##0\);_(* "-"??_);_(@_)</c:formatCode>
                <c:ptCount val="1"/>
                <c:pt idx="0">
                  <c:v>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2-4D2A-A591-C4191992E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0341951"/>
        <c:axId val="560346527"/>
      </c:barChart>
      <c:catAx>
        <c:axId val="56034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46527"/>
        <c:crosses val="autoZero"/>
        <c:auto val="1"/>
        <c:lblAlgn val="ctr"/>
        <c:lblOffset val="100"/>
        <c:noMultiLvlLbl val="0"/>
      </c:catAx>
      <c:valAx>
        <c:axId val="560346527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56034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USO DE FACILIDADES DEL HELIPUERTO LUIS J. FELIZ (NENY)- BARAHONA</a:t>
            </a:r>
            <a:endParaRPr lang="es-DO" sz="1600">
              <a:effectLst/>
            </a:endParaRPr>
          </a:p>
        </c:rich>
      </c:tx>
      <c:layout>
        <c:manualLayout>
          <c:xMode val="edge"/>
          <c:yMode val="edge"/>
          <c:x val="0.1139584595959596"/>
          <c:y val="2.5212114845425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'2023'!$B$14</c:f>
              <c:strCache>
                <c:ptCount val="1"/>
                <c:pt idx="0">
                  <c:v>Cantidad de Usuarios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('2023'!$G$5,'2023'!$K$5,'2023'!$O$5,'2023'!$S$5)</c:f>
              <c:strCache>
                <c:ptCount val="2"/>
                <c:pt idx="0">
                  <c:v>TOTAL 1T</c:v>
                </c:pt>
                <c:pt idx="1">
                  <c:v>TOTAL 2T</c:v>
                </c:pt>
              </c:strCache>
            </c:strRef>
          </c:cat>
          <c:val>
            <c:numRef>
              <c:f>('2023'!$G$14,'2023'!$K$14,'2023'!$O$14,'2023'!$S$14)</c:f>
              <c:numCache>
                <c:formatCode>_(* #,##0_);_(* \(#,##0\);_(* "-"??_);_(@_)</c:formatCode>
                <c:ptCount val="2"/>
                <c:pt idx="0">
                  <c:v>56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D-49F4-B13D-7812F6BF2530}"/>
            </c:ext>
          </c:extLst>
        </c:ser>
        <c:ser>
          <c:idx val="1"/>
          <c:order val="1"/>
          <c:tx>
            <c:strRef>
              <c:f>'2023'!$B$15</c:f>
              <c:strCache>
                <c:ptCount val="1"/>
                <c:pt idx="0">
                  <c:v>Cantidad de Tickets Vendidos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('2023'!$G$5,'2023'!$K$5,'2023'!$O$5,'2023'!$S$5)</c:f>
              <c:strCache>
                <c:ptCount val="2"/>
                <c:pt idx="0">
                  <c:v>TOTAL 1T</c:v>
                </c:pt>
                <c:pt idx="1">
                  <c:v>TOTAL 2T</c:v>
                </c:pt>
              </c:strCache>
            </c:strRef>
          </c:cat>
          <c:val>
            <c:numRef>
              <c:f>('2023'!$G$15,'2023'!$K$15,'2023'!$O$15,'2023'!$S$15)</c:f>
              <c:numCache>
                <c:formatCode>_(* #,##0_);_(* \(#,##0\);_(* "-"??_);_(@_)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D-49F4-B13D-7812F6B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76576095"/>
        <c:axId val="376574015"/>
      </c:barChart>
      <c:lineChart>
        <c:grouping val="standard"/>
        <c:varyColors val="0"/>
        <c:ser>
          <c:idx val="2"/>
          <c:order val="2"/>
          <c:tx>
            <c:strRef>
              <c:f>'2023'!$B$16</c:f>
              <c:strCache>
                <c:ptCount val="1"/>
                <c:pt idx="0">
                  <c:v>Ingresos Generados en RD$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('2023'!$G$13,'2023'!$K$13,'2023'!$O$13,'2023'!$S$13)</c:f>
              <c:strCache>
                <c:ptCount val="2"/>
                <c:pt idx="0">
                  <c:v>TOTAL 1T</c:v>
                </c:pt>
                <c:pt idx="1">
                  <c:v>TOTAL 2T</c:v>
                </c:pt>
              </c:strCache>
            </c:strRef>
          </c:cat>
          <c:val>
            <c:numRef>
              <c:f>('2023'!$G$16,'2023'!$K$16,'2023'!$O$16,'2023'!$S$16)</c:f>
              <c:numCache>
                <c:formatCode>_-"RD$"* #,##0.00_-;\-"RD$"* #,##0.00_-;_-"RD$"* "-"??_-;_-@_-</c:formatCode>
                <c:ptCount val="2"/>
                <c:pt idx="0">
                  <c:v>4107.5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D-49F4-B13D-7812F6BF2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967"/>
        <c:axId val="488030719"/>
      </c:lineChart>
      <c:catAx>
        <c:axId val="37657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74015"/>
        <c:crosses val="autoZero"/>
        <c:auto val="1"/>
        <c:lblAlgn val="ctr"/>
        <c:lblOffset val="100"/>
        <c:noMultiLvlLbl val="0"/>
      </c:catAx>
      <c:valAx>
        <c:axId val="37657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76095"/>
        <c:crosses val="autoZero"/>
        <c:crossBetween val="between"/>
      </c:valAx>
      <c:valAx>
        <c:axId val="488030719"/>
        <c:scaling>
          <c:orientation val="minMax"/>
        </c:scaling>
        <c:delete val="0"/>
        <c:axPos val="r"/>
        <c:numFmt formatCode="_(&quot;$&quot;* #,##0_);_(&quot;$&quot;* \(#,##0\);_(&quot;$&quot;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031967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6399798375882462"/>
                <c:y val="0.4488425925925925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DO"/>
                    <a:t>Miles RD$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4880319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030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23</xdr:row>
      <xdr:rowOff>168088</xdr:rowOff>
    </xdr:from>
    <xdr:to>
      <xdr:col>4</xdr:col>
      <xdr:colOff>1012030</xdr:colOff>
      <xdr:row>35</xdr:row>
      <xdr:rowOff>11906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119063</xdr:colOff>
      <xdr:row>23</xdr:row>
      <xdr:rowOff>145676</xdr:rowOff>
    </xdr:from>
    <xdr:to>
      <xdr:col>19</xdr:col>
      <xdr:colOff>1690689</xdr:colOff>
      <xdr:row>35</xdr:row>
      <xdr:rowOff>23811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1119188</xdr:colOff>
      <xdr:row>23</xdr:row>
      <xdr:rowOff>156882</xdr:rowOff>
    </xdr:from>
    <xdr:to>
      <xdr:col>9</xdr:col>
      <xdr:colOff>35718</xdr:colOff>
      <xdr:row>35</xdr:row>
      <xdr:rowOff>35718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U51"/>
  <sheetViews>
    <sheetView showGridLines="0" tabSelected="1" view="pageBreakPreview" zoomScale="80" zoomScaleNormal="85" zoomScaleSheetLayoutView="80" zoomScalePageLayoutView="55" workbookViewId="0">
      <selection activeCell="F48" sqref="F48"/>
    </sheetView>
  </sheetViews>
  <sheetFormatPr defaultColWidth="11.42578125" defaultRowHeight="15" x14ac:dyDescent="0.25"/>
  <cols>
    <col min="1" max="1" width="1.140625" style="1" customWidth="1"/>
    <col min="2" max="2" width="30.42578125" style="1" customWidth="1"/>
    <col min="3" max="3" width="4" style="1" customWidth="1"/>
    <col min="4" max="5" width="18.7109375" style="1" customWidth="1"/>
    <col min="6" max="6" width="20" style="1" customWidth="1"/>
    <col min="7" max="10" width="18.7109375" style="1" customWidth="1"/>
    <col min="11" max="11" width="18.42578125" style="1" customWidth="1"/>
    <col min="12" max="13" width="18.7109375" style="1" hidden="1" customWidth="1"/>
    <col min="14" max="14" width="21.42578125" style="1" hidden="1" customWidth="1"/>
    <col min="15" max="15" width="18.7109375" style="1" hidden="1" customWidth="1"/>
    <col min="16" max="16" width="18.28515625" style="1" hidden="1" customWidth="1"/>
    <col min="17" max="17" width="19.28515625" style="1" hidden="1" customWidth="1"/>
    <col min="18" max="18" width="20.85546875" style="1" hidden="1" customWidth="1"/>
    <col min="19" max="19" width="4.28515625" style="1" hidden="1" customWidth="1"/>
    <col min="20" max="20" width="26.28515625" style="1" customWidth="1"/>
    <col min="21" max="16384" width="11.42578125" style="1"/>
  </cols>
  <sheetData>
    <row r="2" spans="1:21" ht="30.75" customHeight="1" x14ac:dyDescent="0.25"/>
    <row r="3" spans="1:21" ht="22.5" customHeight="1" thickBot="1" x14ac:dyDescent="0.3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4"/>
    </row>
    <row r="4" spans="1:21" x14ac:dyDescent="0.25">
      <c r="B4" s="45" t="s">
        <v>35</v>
      </c>
      <c r="C4" s="46"/>
      <c r="D4" s="32" t="s">
        <v>2</v>
      </c>
      <c r="E4" s="33"/>
      <c r="F4" s="33"/>
      <c r="G4" s="33"/>
      <c r="H4" s="35" t="s">
        <v>1</v>
      </c>
      <c r="I4" s="35"/>
      <c r="J4" s="35"/>
      <c r="K4" s="36"/>
      <c r="L4" s="56" t="s">
        <v>16</v>
      </c>
      <c r="M4" s="35"/>
      <c r="N4" s="35"/>
      <c r="O4" s="35"/>
      <c r="P4" s="32" t="s">
        <v>21</v>
      </c>
      <c r="Q4" s="33"/>
      <c r="R4" s="33"/>
      <c r="S4" s="34"/>
      <c r="T4" s="37" t="s">
        <v>25</v>
      </c>
    </row>
    <row r="5" spans="1:21" ht="18" customHeight="1" x14ac:dyDescent="0.25">
      <c r="B5" s="47"/>
      <c r="C5" s="48"/>
      <c r="D5" s="25" t="s">
        <v>4</v>
      </c>
      <c r="E5" s="26" t="s">
        <v>5</v>
      </c>
      <c r="F5" s="26" t="s">
        <v>6</v>
      </c>
      <c r="G5" s="27" t="s">
        <v>11</v>
      </c>
      <c r="H5" s="25" t="s">
        <v>7</v>
      </c>
      <c r="I5" s="26" t="s">
        <v>8</v>
      </c>
      <c r="J5" s="26" t="s">
        <v>9</v>
      </c>
      <c r="K5" s="27" t="s">
        <v>12</v>
      </c>
      <c r="L5" s="25" t="s">
        <v>18</v>
      </c>
      <c r="M5" s="26" t="s">
        <v>19</v>
      </c>
      <c r="N5" s="26" t="s">
        <v>20</v>
      </c>
      <c r="O5" s="27" t="s">
        <v>17</v>
      </c>
      <c r="P5" s="25" t="s">
        <v>22</v>
      </c>
      <c r="Q5" s="26" t="s">
        <v>23</v>
      </c>
      <c r="R5" s="26" t="s">
        <v>24</v>
      </c>
      <c r="S5" s="27" t="s">
        <v>26</v>
      </c>
      <c r="T5" s="38"/>
    </row>
    <row r="6" spans="1:21" ht="20.100000000000001" customHeight="1" x14ac:dyDescent="0.25">
      <c r="B6" s="43" t="s">
        <v>0</v>
      </c>
      <c r="C6" s="44"/>
      <c r="D6" s="12">
        <v>376</v>
      </c>
      <c r="E6" s="5">
        <v>547</v>
      </c>
      <c r="F6" s="5">
        <v>403</v>
      </c>
      <c r="G6" s="11">
        <f>SUM(D6:F6)</f>
        <v>1326</v>
      </c>
      <c r="H6" s="5"/>
      <c r="I6" s="23"/>
      <c r="J6" s="6"/>
      <c r="K6" s="11">
        <f>SUM(H6:J6)</f>
        <v>0</v>
      </c>
      <c r="L6" s="7"/>
      <c r="M6" s="7"/>
      <c r="N6" s="5"/>
      <c r="O6" s="8">
        <f>SUM(L6:N6)</f>
        <v>0</v>
      </c>
      <c r="P6" s="5"/>
      <c r="Q6" s="5"/>
      <c r="R6" s="21"/>
      <c r="S6" s="20">
        <f>SUM(P6:R6)</f>
        <v>0</v>
      </c>
      <c r="T6" s="18">
        <f>+G6+K6+O6+S6</f>
        <v>1326</v>
      </c>
    </row>
    <row r="7" spans="1:21" ht="20.100000000000001" customHeight="1" x14ac:dyDescent="0.25">
      <c r="B7" s="39" t="s">
        <v>27</v>
      </c>
      <c r="C7" s="40"/>
      <c r="D7" s="12">
        <v>66</v>
      </c>
      <c r="E7" s="23">
        <v>152</v>
      </c>
      <c r="F7" s="5">
        <v>128</v>
      </c>
      <c r="G7" s="11">
        <f>SUM(D7:F7)</f>
        <v>346</v>
      </c>
      <c r="H7" s="5"/>
      <c r="I7" s="5"/>
      <c r="J7" s="6"/>
      <c r="K7" s="11">
        <f t="shared" ref="K7:K8" si="0">SUM(H7:J7)</f>
        <v>0</v>
      </c>
      <c r="L7" s="7"/>
      <c r="M7" s="7"/>
      <c r="N7" s="5"/>
      <c r="O7" s="8">
        <f>SUM(L7:N7)</f>
        <v>0</v>
      </c>
      <c r="P7" s="5"/>
      <c r="Q7" s="5"/>
      <c r="R7" s="21"/>
      <c r="S7" s="20">
        <f>SUM(P7:R7)</f>
        <v>0</v>
      </c>
      <c r="T7" s="18">
        <f>+G7+K7+O7+S7</f>
        <v>346</v>
      </c>
    </row>
    <row r="8" spans="1:21" s="14" customFormat="1" ht="20.100000000000001" customHeight="1" thickBot="1" x14ac:dyDescent="0.3">
      <c r="B8" s="54" t="s">
        <v>13</v>
      </c>
      <c r="C8" s="55"/>
      <c r="D8" s="15">
        <v>78300</v>
      </c>
      <c r="E8" s="16">
        <v>206866.25</v>
      </c>
      <c r="F8" s="16">
        <f>155250+325*55.15</f>
        <v>173173.75</v>
      </c>
      <c r="G8" s="16">
        <f>SUM(D8:F8)</f>
        <v>458340</v>
      </c>
      <c r="H8" s="16"/>
      <c r="I8" s="16"/>
      <c r="J8" s="16"/>
      <c r="K8" s="16">
        <f t="shared" si="0"/>
        <v>0</v>
      </c>
      <c r="L8" s="16"/>
      <c r="M8" s="16"/>
      <c r="N8" s="16"/>
      <c r="O8" s="16">
        <f t="shared" ref="O8" si="1">SUM(L8:N8)</f>
        <v>0</v>
      </c>
      <c r="P8" s="16"/>
      <c r="Q8" s="16"/>
      <c r="R8" s="16"/>
      <c r="S8" s="16">
        <f t="shared" ref="S8" si="2">SUM(P8:R8)</f>
        <v>0</v>
      </c>
      <c r="T8" s="17">
        <f>+G8+K8+O8+S8</f>
        <v>458340</v>
      </c>
    </row>
    <row r="9" spans="1:21" ht="18" customHeight="1" x14ac:dyDescent="0.25">
      <c r="A9" s="4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0"/>
    </row>
    <row r="10" spans="1:21" ht="18" customHeight="1" x14ac:dyDescent="0.25">
      <c r="A10" s="4"/>
      <c r="B10" s="2"/>
      <c r="C10" s="2"/>
      <c r="D10" s="3"/>
      <c r="E10" s="3"/>
      <c r="F10" s="3"/>
      <c r="H10" s="3"/>
      <c r="I10" s="3"/>
      <c r="J10" s="3"/>
      <c r="K10" s="3"/>
      <c r="L10" s="3"/>
      <c r="M10" s="3"/>
      <c r="N10" s="3"/>
      <c r="O10" s="3"/>
      <c r="P10" s="4"/>
    </row>
    <row r="11" spans="1:21" ht="22.5" customHeight="1" thickBot="1" x14ac:dyDescent="0.3">
      <c r="B11" s="31" t="s">
        <v>34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4"/>
    </row>
    <row r="12" spans="1:21" x14ac:dyDescent="0.25">
      <c r="B12" s="45" t="s">
        <v>35</v>
      </c>
      <c r="C12" s="46"/>
      <c r="D12" s="49" t="s">
        <v>2</v>
      </c>
      <c r="E12" s="50"/>
      <c r="F12" s="50"/>
      <c r="G12" s="51"/>
      <c r="H12" s="49" t="s">
        <v>1</v>
      </c>
      <c r="I12" s="50"/>
      <c r="J12" s="50"/>
      <c r="K12" s="51"/>
      <c r="L12" s="49" t="s">
        <v>16</v>
      </c>
      <c r="M12" s="50"/>
      <c r="N12" s="50"/>
      <c r="O12" s="51"/>
      <c r="P12" s="32" t="s">
        <v>21</v>
      </c>
      <c r="Q12" s="33"/>
      <c r="R12" s="33"/>
      <c r="S12" s="34"/>
      <c r="T12" s="37" t="s">
        <v>25</v>
      </c>
    </row>
    <row r="13" spans="1:21" ht="18" customHeight="1" x14ac:dyDescent="0.25">
      <c r="B13" s="47"/>
      <c r="C13" s="48"/>
      <c r="D13" s="25" t="s">
        <v>4</v>
      </c>
      <c r="E13" s="26" t="s">
        <v>5</v>
      </c>
      <c r="F13" s="26" t="s">
        <v>6</v>
      </c>
      <c r="G13" s="27" t="s">
        <v>11</v>
      </c>
      <c r="H13" s="25" t="s">
        <v>7</v>
      </c>
      <c r="I13" s="26" t="s">
        <v>8</v>
      </c>
      <c r="J13" s="26" t="s">
        <v>9</v>
      </c>
      <c r="K13" s="27" t="s">
        <v>12</v>
      </c>
      <c r="L13" s="25" t="s">
        <v>18</v>
      </c>
      <c r="M13" s="26" t="s">
        <v>19</v>
      </c>
      <c r="N13" s="26" t="s">
        <v>20</v>
      </c>
      <c r="O13" s="27" t="s">
        <v>17</v>
      </c>
      <c r="P13" s="25" t="s">
        <v>22</v>
      </c>
      <c r="Q13" s="26" t="s">
        <v>23</v>
      </c>
      <c r="R13" s="26" t="s">
        <v>24</v>
      </c>
      <c r="S13" s="27" t="s">
        <v>26</v>
      </c>
      <c r="T13" s="38"/>
    </row>
    <row r="14" spans="1:21" ht="20.100000000000001" customHeight="1" x14ac:dyDescent="0.25">
      <c r="B14" s="43" t="s">
        <v>0</v>
      </c>
      <c r="C14" s="44"/>
      <c r="D14" s="12">
        <v>14</v>
      </c>
      <c r="E14" s="5">
        <v>5</v>
      </c>
      <c r="F14" s="5">
        <v>37</v>
      </c>
      <c r="G14" s="11">
        <f>SUM(D14:F14)</f>
        <v>56</v>
      </c>
      <c r="H14" s="5"/>
      <c r="I14" s="23"/>
      <c r="J14" s="6"/>
      <c r="K14" s="11">
        <f>SUM(H14:J14)</f>
        <v>0</v>
      </c>
      <c r="L14" s="7"/>
      <c r="M14" s="7"/>
      <c r="N14" s="5"/>
      <c r="O14" s="8">
        <f>SUM(L14:N14)</f>
        <v>0</v>
      </c>
      <c r="P14" s="5"/>
      <c r="Q14" s="5"/>
      <c r="R14" s="21"/>
      <c r="S14" s="20">
        <f>SUM(P14:R14)</f>
        <v>0</v>
      </c>
      <c r="T14" s="18">
        <f>+G14+K14+O14+S14</f>
        <v>56</v>
      </c>
    </row>
    <row r="15" spans="1:21" ht="20.100000000000001" customHeight="1" x14ac:dyDescent="0.25">
      <c r="B15" s="39" t="s">
        <v>27</v>
      </c>
      <c r="C15" s="40"/>
      <c r="D15" s="12">
        <v>1</v>
      </c>
      <c r="E15" s="5">
        <v>0</v>
      </c>
      <c r="F15" s="5">
        <v>2</v>
      </c>
      <c r="G15" s="11">
        <f>SUM(D15:F15)</f>
        <v>3</v>
      </c>
      <c r="H15" s="5"/>
      <c r="I15" s="5"/>
      <c r="J15" s="6"/>
      <c r="K15" s="11">
        <f>SUM(H15:J15)</f>
        <v>0</v>
      </c>
      <c r="L15" s="7"/>
      <c r="M15" s="7"/>
      <c r="N15" s="5"/>
      <c r="O15" s="8">
        <f>SUM(L15:N15)</f>
        <v>0</v>
      </c>
      <c r="P15" s="5"/>
      <c r="Q15" s="5"/>
      <c r="R15" s="21"/>
      <c r="S15" s="20">
        <f>SUM(P15:R15)</f>
        <v>0</v>
      </c>
      <c r="T15" s="18">
        <f>+G15+K15+O15+S15</f>
        <v>3</v>
      </c>
    </row>
    <row r="16" spans="1:21" s="14" customFormat="1" ht="20.100000000000001" customHeight="1" thickBot="1" x14ac:dyDescent="0.3">
      <c r="B16" s="41" t="s">
        <v>30</v>
      </c>
      <c r="C16" s="42"/>
      <c r="D16" s="15">
        <v>1350</v>
      </c>
      <c r="E16" s="16">
        <v>0</v>
      </c>
      <c r="F16" s="16">
        <f>50*55.15</f>
        <v>2757.5</v>
      </c>
      <c r="G16" s="16">
        <f>SUM(D16:F16)</f>
        <v>4107.5</v>
      </c>
      <c r="H16" s="16"/>
      <c r="I16" s="16"/>
      <c r="J16" s="16"/>
      <c r="K16" s="16">
        <f>SUM(H16:J16)</f>
        <v>0</v>
      </c>
      <c r="L16" s="16"/>
      <c r="M16" s="16"/>
      <c r="N16" s="16"/>
      <c r="O16" s="16">
        <f t="shared" ref="O16" si="3">SUM(L16:N16)</f>
        <v>0</v>
      </c>
      <c r="P16" s="16"/>
      <c r="Q16" s="16"/>
      <c r="R16" s="16"/>
      <c r="S16" s="16">
        <f t="shared" ref="S16" si="4">SUM(P16:R16)</f>
        <v>0</v>
      </c>
      <c r="T16" s="17">
        <f>+G16+K16+O16+S16</f>
        <v>4107.5</v>
      </c>
    </row>
    <row r="17" spans="1:21" ht="18" customHeight="1" x14ac:dyDescent="0.25">
      <c r="A17" s="4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0"/>
      <c r="R17" s="28"/>
    </row>
    <row r="18" spans="1:21" ht="18" customHeight="1" x14ac:dyDescent="0.25">
      <c r="A18" s="4"/>
      <c r="B18" s="2"/>
      <c r="C18" s="2"/>
      <c r="D18" s="3"/>
      <c r="E18" s="3"/>
      <c r="F18" s="3"/>
      <c r="H18" s="3"/>
      <c r="I18" s="3"/>
      <c r="J18" s="3"/>
      <c r="K18" s="3"/>
      <c r="L18" s="3"/>
      <c r="M18" s="3"/>
      <c r="N18" s="3"/>
      <c r="O18" s="3"/>
      <c r="P18" s="4"/>
    </row>
    <row r="19" spans="1:21" ht="22.5" customHeight="1" thickBot="1" x14ac:dyDescent="0.3">
      <c r="B19" s="31" t="s">
        <v>10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4"/>
    </row>
    <row r="20" spans="1:21" x14ac:dyDescent="0.25">
      <c r="B20" s="45" t="s">
        <v>35</v>
      </c>
      <c r="C20" s="46"/>
      <c r="D20" s="49" t="s">
        <v>2</v>
      </c>
      <c r="E20" s="50"/>
      <c r="F20" s="50"/>
      <c r="G20" s="51"/>
      <c r="H20" s="35" t="s">
        <v>1</v>
      </c>
      <c r="I20" s="35"/>
      <c r="J20" s="35"/>
      <c r="K20" s="36"/>
      <c r="L20" s="56" t="s">
        <v>16</v>
      </c>
      <c r="M20" s="35"/>
      <c r="N20" s="35"/>
      <c r="O20" s="35"/>
      <c r="P20" s="32" t="s">
        <v>21</v>
      </c>
      <c r="Q20" s="33"/>
      <c r="R20" s="33"/>
      <c r="S20" s="34"/>
      <c r="T20" s="37" t="s">
        <v>25</v>
      </c>
    </row>
    <row r="21" spans="1:21" ht="18" customHeight="1" x14ac:dyDescent="0.25">
      <c r="B21" s="47"/>
      <c r="C21" s="48"/>
      <c r="D21" s="25" t="s">
        <v>4</v>
      </c>
      <c r="E21" s="26" t="s">
        <v>5</v>
      </c>
      <c r="F21" s="26" t="s">
        <v>6</v>
      </c>
      <c r="G21" s="27" t="s">
        <v>11</v>
      </c>
      <c r="H21" s="25" t="s">
        <v>7</v>
      </c>
      <c r="I21" s="26" t="s">
        <v>8</v>
      </c>
      <c r="J21" s="26" t="s">
        <v>9</v>
      </c>
      <c r="K21" s="27" t="s">
        <v>12</v>
      </c>
      <c r="L21" s="25" t="s">
        <v>18</v>
      </c>
      <c r="M21" s="26" t="s">
        <v>19</v>
      </c>
      <c r="N21" s="26" t="s">
        <v>20</v>
      </c>
      <c r="O21" s="27" t="s">
        <v>17</v>
      </c>
      <c r="P21" s="25" t="s">
        <v>22</v>
      </c>
      <c r="Q21" s="26" t="s">
        <v>23</v>
      </c>
      <c r="R21" s="26" t="s">
        <v>24</v>
      </c>
      <c r="S21" s="27" t="s">
        <v>26</v>
      </c>
      <c r="T21" s="38"/>
    </row>
    <row r="22" spans="1:21" ht="20.100000000000001" customHeight="1" x14ac:dyDescent="0.25">
      <c r="A22" s="9"/>
      <c r="B22" s="52" t="s">
        <v>3</v>
      </c>
      <c r="C22" s="53"/>
      <c r="D22" s="13">
        <v>898</v>
      </c>
      <c r="E22" s="6">
        <v>773</v>
      </c>
      <c r="F22" s="23">
        <v>1258</v>
      </c>
      <c r="G22" s="8">
        <f>SUM(D22:F22)</f>
        <v>2929</v>
      </c>
      <c r="H22" s="6"/>
      <c r="I22" s="6"/>
      <c r="J22" s="6"/>
      <c r="K22" s="8">
        <f>SUM(H22:J22)</f>
        <v>0</v>
      </c>
      <c r="L22" s="7"/>
      <c r="M22" s="7"/>
      <c r="N22" s="5"/>
      <c r="O22" s="8">
        <f>SUM(L22:N22)</f>
        <v>0</v>
      </c>
      <c r="P22" s="23"/>
      <c r="Q22" s="23"/>
      <c r="R22" s="22"/>
      <c r="S22" s="20">
        <f>SUM(P22:R22)</f>
        <v>0</v>
      </c>
      <c r="T22" s="19">
        <f>+G22+K22+O22+S22</f>
        <v>2929</v>
      </c>
    </row>
    <row r="23" spans="1:21" ht="20.100000000000001" customHeight="1" x14ac:dyDescent="0.25">
      <c r="A23" s="9"/>
      <c r="B23" s="52" t="s">
        <v>0</v>
      </c>
      <c r="C23" s="53"/>
      <c r="D23" s="13">
        <v>1990</v>
      </c>
      <c r="E23" s="6">
        <v>1683</v>
      </c>
      <c r="F23" s="23">
        <v>3330</v>
      </c>
      <c r="G23" s="8">
        <f>SUM(D23:F23)</f>
        <v>7003</v>
      </c>
      <c r="H23" s="6"/>
      <c r="I23" s="6"/>
      <c r="J23" s="6"/>
      <c r="K23" s="8">
        <f>SUM(H23:J23)</f>
        <v>0</v>
      </c>
      <c r="L23" s="7"/>
      <c r="M23" s="7"/>
      <c r="N23" s="5"/>
      <c r="O23" s="8">
        <f>SUM(L23:N23)</f>
        <v>0</v>
      </c>
      <c r="P23" s="23"/>
      <c r="Q23" s="23"/>
      <c r="R23" s="22"/>
      <c r="S23" s="20">
        <f>SUM(P23:R23)</f>
        <v>0</v>
      </c>
      <c r="T23" s="19">
        <f>+G23+K23+O23+S23</f>
        <v>7003</v>
      </c>
    </row>
    <row r="24" spans="1:21" ht="20.100000000000001" customHeight="1" x14ac:dyDescent="0.25"/>
    <row r="32" spans="1:21" ht="41.25" customHeight="1" x14ac:dyDescent="0.25"/>
    <row r="37" spans="1:18" ht="65.25" customHeight="1" x14ac:dyDescent="0.25">
      <c r="B37" s="62" t="s">
        <v>36</v>
      </c>
      <c r="C37" s="62"/>
      <c r="D37" s="62"/>
      <c r="E37" s="62"/>
    </row>
    <row r="38" spans="1:18" ht="15" customHeight="1" x14ac:dyDescent="0.25">
      <c r="B38" s="24"/>
    </row>
    <row r="39" spans="1:18" ht="6.75" hidden="1" customHeight="1" x14ac:dyDescent="0.25"/>
    <row r="40" spans="1:18" ht="6.75" hidden="1" customHeight="1" x14ac:dyDescent="0.25"/>
    <row r="41" spans="1:18" ht="6.75" hidden="1" customHeight="1" x14ac:dyDescent="0.25"/>
    <row r="42" spans="1:18" ht="6.75" hidden="1" customHeight="1" x14ac:dyDescent="0.25"/>
    <row r="43" spans="1:18" ht="6.75" hidden="1" customHeight="1" x14ac:dyDescent="0.25"/>
    <row r="44" spans="1:18" ht="6.75" customHeight="1" x14ac:dyDescent="0.25"/>
    <row r="45" spans="1:18" ht="8.25" customHeight="1" x14ac:dyDescent="0.25">
      <c r="B45" s="24"/>
    </row>
    <row r="46" spans="1:18" ht="14.25" customHeight="1" x14ac:dyDescent="0.25">
      <c r="D46" s="57" t="s">
        <v>15</v>
      </c>
      <c r="E46" s="57"/>
      <c r="F46" s="57"/>
      <c r="H46" s="57" t="s">
        <v>28</v>
      </c>
      <c r="I46" s="57"/>
      <c r="J46" s="57"/>
      <c r="R46" s="4"/>
    </row>
    <row r="47" spans="1:18" ht="20.25" customHeight="1" x14ac:dyDescent="0.25">
      <c r="A47" s="4"/>
      <c r="C47" s="4"/>
      <c r="D47" s="30"/>
      <c r="E47" s="30"/>
      <c r="F47" s="30"/>
      <c r="H47" s="60"/>
      <c r="I47" s="60"/>
      <c r="J47" s="60"/>
      <c r="R47" s="4"/>
    </row>
    <row r="48" spans="1:18" ht="39.75" customHeight="1" x14ac:dyDescent="0.25">
      <c r="A48" s="4"/>
      <c r="D48" s="29"/>
      <c r="E48" s="29"/>
      <c r="F48" s="29"/>
      <c r="H48" s="61"/>
      <c r="I48" s="61"/>
      <c r="J48" s="61"/>
      <c r="R48" s="4"/>
    </row>
    <row r="49" spans="4:18" ht="30.75" customHeight="1" x14ac:dyDescent="0.25">
      <c r="D49" s="59" t="s">
        <v>32</v>
      </c>
      <c r="E49" s="59"/>
      <c r="F49" s="59"/>
      <c r="H49" s="59" t="s">
        <v>33</v>
      </c>
      <c r="I49" s="59"/>
      <c r="J49" s="59"/>
      <c r="R49" s="4"/>
    </row>
    <row r="50" spans="4:18" x14ac:dyDescent="0.25">
      <c r="D50" s="58" t="s">
        <v>29</v>
      </c>
      <c r="E50" s="58"/>
      <c r="F50" s="58"/>
      <c r="H50" s="58" t="s">
        <v>31</v>
      </c>
      <c r="I50" s="58"/>
      <c r="J50" s="58"/>
      <c r="R50" s="4"/>
    </row>
    <row r="51" spans="4:18" ht="15.75" customHeight="1" x14ac:dyDescent="0.25"/>
  </sheetData>
  <mergeCells count="37">
    <mergeCell ref="H46:J46"/>
    <mergeCell ref="H50:J50"/>
    <mergeCell ref="B23:C23"/>
    <mergeCell ref="H49:J49"/>
    <mergeCell ref="H47:J48"/>
    <mergeCell ref="B37:E37"/>
    <mergeCell ref="D46:F46"/>
    <mergeCell ref="D49:F49"/>
    <mergeCell ref="D50:F50"/>
    <mergeCell ref="B22:C22"/>
    <mergeCell ref="B7:C7"/>
    <mergeCell ref="B19:T19"/>
    <mergeCell ref="B4:C5"/>
    <mergeCell ref="D4:G4"/>
    <mergeCell ref="B8:C8"/>
    <mergeCell ref="L4:O4"/>
    <mergeCell ref="P12:S12"/>
    <mergeCell ref="B14:C14"/>
    <mergeCell ref="L20:O20"/>
    <mergeCell ref="P4:S4"/>
    <mergeCell ref="D12:G12"/>
    <mergeCell ref="L12:O12"/>
    <mergeCell ref="B3:T3"/>
    <mergeCell ref="P20:S20"/>
    <mergeCell ref="H4:K4"/>
    <mergeCell ref="T20:T21"/>
    <mergeCell ref="B15:C15"/>
    <mergeCell ref="B16:C16"/>
    <mergeCell ref="T4:T5"/>
    <mergeCell ref="T12:T13"/>
    <mergeCell ref="B6:C6"/>
    <mergeCell ref="B11:T11"/>
    <mergeCell ref="B12:C13"/>
    <mergeCell ref="B20:C21"/>
    <mergeCell ref="D20:G20"/>
    <mergeCell ref="H20:K20"/>
    <mergeCell ref="H12:K12"/>
  </mergeCells>
  <pageMargins left="1.42" right="1.7" top="1.26" bottom="0.65" header="0.31" footer="0.3"/>
  <pageSetup paperSize="9" scale="51" orientation="landscape" r:id="rId1"/>
  <headerFooter>
    <oddHeader>&amp;C&amp;G</oddHeader>
    <oddFooter>&amp;L&amp;7Enero  2022&amp;C&amp;7DOCUMENTO CONTROLADO
SGI-DA&amp;R&amp;9Página &amp;P de &amp;N</oddFooter>
  </headerFooter>
  <colBreaks count="1" manualBreakCount="1">
    <brk id="20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DPYD</dc:creator>
  <cp:lastModifiedBy>Wendolyne Castillo</cp:lastModifiedBy>
  <cp:lastPrinted>2023-04-12T18:27:25Z</cp:lastPrinted>
  <dcterms:created xsi:type="dcterms:W3CDTF">2015-03-24T16:54:13Z</dcterms:created>
  <dcterms:modified xsi:type="dcterms:W3CDTF">2023-04-12T18:28:08Z</dcterms:modified>
</cp:coreProperties>
</file>