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GESTION DE ESTADISTICAS\EDITABLES\PASAJEROS\2022\T3\"/>
    </mc:Choice>
  </mc:AlternateContent>
  <bookViews>
    <workbookView xWindow="0" yWindow="0" windowWidth="15330" windowHeight="1740"/>
  </bookViews>
  <sheets>
    <sheet name="2do. Trimestre " sheetId="37" r:id="rId1"/>
  </sheets>
  <definedNames>
    <definedName name="_xlnm.Print_Area" localSheetId="0">'2do. Trimestre '!$A$1:$AK$45</definedName>
  </definedNames>
  <calcPr calcId="162913"/>
</workbook>
</file>

<file path=xl/calcChain.xml><?xml version="1.0" encoding="utf-8"?>
<calcChain xmlns="http://schemas.openxmlformats.org/spreadsheetml/2006/main">
  <c r="AB26" i="37" l="1"/>
  <c r="AA26" i="37"/>
  <c r="Z26" i="37"/>
  <c r="Y26" i="37" l="1"/>
  <c r="X26" i="37"/>
  <c r="W26" i="37"/>
  <c r="P26" i="37" l="1"/>
  <c r="V26" i="37"/>
  <c r="U26" i="37"/>
  <c r="T26" i="37"/>
  <c r="S15" i="37"/>
  <c r="S14" i="37"/>
  <c r="R26" i="37" l="1"/>
  <c r="Q26" i="37"/>
  <c r="S24" i="37"/>
  <c r="R24" i="37"/>
  <c r="Q24" i="37"/>
  <c r="S16" i="37"/>
  <c r="R16" i="37"/>
  <c r="Q16" i="37"/>
  <c r="S26" i="37" l="1"/>
  <c r="O26" i="37"/>
  <c r="N26" i="37"/>
  <c r="O24" i="37"/>
  <c r="N24" i="37"/>
  <c r="P16" i="37"/>
  <c r="M16" i="37"/>
  <c r="L16" i="37"/>
  <c r="O16" i="37"/>
  <c r="N16" i="37"/>
  <c r="K24" i="37" l="1"/>
  <c r="K26" i="37" s="1"/>
  <c r="G24" i="37"/>
  <c r="D24" i="37"/>
  <c r="L24" i="37"/>
  <c r="L26" i="37" s="1"/>
  <c r="D23" i="37"/>
  <c r="D22" i="37"/>
  <c r="G23" i="37"/>
  <c r="G22" i="37"/>
  <c r="J23" i="37"/>
  <c r="J22" i="37"/>
  <c r="J24" i="37" s="1"/>
  <c r="J26" i="37" s="1"/>
  <c r="S23" i="37"/>
  <c r="S22" i="37"/>
  <c r="P23" i="37"/>
  <c r="P22" i="37"/>
  <c r="M23" i="37"/>
  <c r="M22" i="37"/>
  <c r="D15" i="37"/>
  <c r="D14" i="37"/>
  <c r="D13" i="37"/>
  <c r="D12" i="37"/>
  <c r="D11" i="37"/>
  <c r="D10" i="37"/>
  <c r="D9" i="37"/>
  <c r="D8" i="37"/>
  <c r="G15" i="37"/>
  <c r="G14" i="37"/>
  <c r="G13" i="37"/>
  <c r="G12" i="37"/>
  <c r="G11" i="37"/>
  <c r="G10" i="37"/>
  <c r="G9" i="37"/>
  <c r="G8" i="37"/>
  <c r="J15" i="37"/>
  <c r="J14" i="37"/>
  <c r="J13" i="37"/>
  <c r="J12" i="37"/>
  <c r="J11" i="37"/>
  <c r="J10" i="37"/>
  <c r="J9" i="37"/>
  <c r="J8" i="37"/>
  <c r="M15" i="37"/>
  <c r="M14" i="37"/>
  <c r="M13" i="37"/>
  <c r="M12" i="37"/>
  <c r="M11" i="37"/>
  <c r="M10" i="37"/>
  <c r="M9" i="37"/>
  <c r="M8" i="37"/>
  <c r="S8" i="37"/>
  <c r="S13" i="37"/>
  <c r="S12" i="37"/>
  <c r="S11" i="37"/>
  <c r="S10" i="37"/>
  <c r="S9" i="37"/>
  <c r="P9" i="37"/>
  <c r="P10" i="37"/>
  <c r="P11" i="37"/>
  <c r="P12" i="37"/>
  <c r="P13" i="37"/>
  <c r="P14" i="37"/>
  <c r="P8" i="37"/>
  <c r="AK14" i="37"/>
  <c r="AK13" i="37"/>
  <c r="AK12" i="37"/>
  <c r="AK11" i="37"/>
  <c r="AK10" i="37"/>
  <c r="AK9" i="37"/>
  <c r="AK8" i="37"/>
  <c r="AH14" i="37"/>
  <c r="AH13" i="37"/>
  <c r="AH12" i="37"/>
  <c r="AH11" i="37"/>
  <c r="AH10" i="37"/>
  <c r="AH9" i="37"/>
  <c r="AH8" i="37"/>
  <c r="AE14" i="37"/>
  <c r="AE13" i="37"/>
  <c r="AE12" i="37"/>
  <c r="AE11" i="37"/>
  <c r="AE10" i="37"/>
  <c r="AE9" i="37"/>
  <c r="AE8" i="37"/>
  <c r="AJ16" i="37"/>
  <c r="AI16" i="37"/>
  <c r="AK15" i="37"/>
  <c r="AK16" i="37"/>
  <c r="AG16" i="37"/>
  <c r="AF16" i="37"/>
  <c r="AH15" i="37"/>
  <c r="AH16" i="37"/>
  <c r="AD16" i="37"/>
  <c r="AC16" i="37"/>
  <c r="AE15" i="37"/>
  <c r="AE16" i="37"/>
  <c r="B24" i="37"/>
  <c r="C24" i="37"/>
  <c r="AB22" i="37"/>
  <c r="AB24" i="37" s="1"/>
  <c r="AA24" i="37"/>
  <c r="Z24" i="37"/>
  <c r="AB14" i="37"/>
  <c r="AB13" i="37"/>
  <c r="AB15" i="37"/>
  <c r="AB12" i="37"/>
  <c r="AB11" i="37"/>
  <c r="AB10" i="37"/>
  <c r="AB9" i="37"/>
  <c r="AB8" i="37"/>
  <c r="Z16" i="37"/>
  <c r="AB23" i="37"/>
  <c r="AA16" i="37"/>
  <c r="X16" i="37"/>
  <c r="W16" i="37"/>
  <c r="Y23" i="37"/>
  <c r="X24" i="37"/>
  <c r="W24" i="37"/>
  <c r="Y15" i="37"/>
  <c r="Y14" i="37"/>
  <c r="Y13" i="37"/>
  <c r="Y12" i="37"/>
  <c r="Y11" i="37"/>
  <c r="Y10" i="37"/>
  <c r="Y9" i="37"/>
  <c r="Y8" i="37"/>
  <c r="V15" i="37"/>
  <c r="U16" i="37"/>
  <c r="K16" i="37"/>
  <c r="T16" i="37"/>
  <c r="V23" i="37"/>
  <c r="V10" i="37"/>
  <c r="V14" i="37"/>
  <c r="M24" i="37"/>
  <c r="M26" i="37" s="1"/>
  <c r="T24" i="37"/>
  <c r="V9" i="37"/>
  <c r="V11" i="37"/>
  <c r="V13" i="37"/>
  <c r="V22" i="37"/>
  <c r="V24" i="37" s="1"/>
  <c r="V12" i="37"/>
  <c r="Y22" i="37"/>
  <c r="Y24" i="37" s="1"/>
  <c r="U24" i="37"/>
  <c r="V8" i="37"/>
  <c r="I16" i="37"/>
  <c r="H16" i="37"/>
  <c r="J16" i="37"/>
  <c r="H24" i="37"/>
  <c r="I24" i="37"/>
  <c r="F24" i="37"/>
  <c r="E24" i="37"/>
  <c r="F16" i="37"/>
  <c r="E16" i="37"/>
  <c r="C16" i="37"/>
  <c r="B16" i="37"/>
  <c r="G16" i="37"/>
  <c r="G26" i="37"/>
  <c r="D16" i="37"/>
  <c r="E26" i="37"/>
  <c r="F26" i="37"/>
  <c r="H26" i="37"/>
  <c r="I26" i="37"/>
  <c r="D26" i="37"/>
  <c r="C26" i="37"/>
  <c r="B26" i="37"/>
  <c r="AL15" i="37" l="1"/>
  <c r="AB16" i="37"/>
  <c r="AL8" i="37"/>
  <c r="AL24" i="37"/>
  <c r="Y16" i="37"/>
  <c r="AL9" i="37"/>
  <c r="AL22" i="37"/>
  <c r="AL23" i="37"/>
  <c r="V16" i="37"/>
  <c r="AL13" i="37"/>
  <c r="AL11" i="37"/>
  <c r="AL14" i="37"/>
  <c r="AL12" i="37"/>
  <c r="AL10" i="37"/>
  <c r="P24" i="37"/>
  <c r="AL16" i="37" l="1"/>
  <c r="AL25" i="37" s="1"/>
</calcChain>
</file>

<file path=xl/sharedStrings.xml><?xml version="1.0" encoding="utf-8"?>
<sst xmlns="http://schemas.openxmlformats.org/spreadsheetml/2006/main" count="138" uniqueCount="42">
  <si>
    <t>GREGORIO LUPERON</t>
  </si>
  <si>
    <t>HELIPUERTO SANTO DOMINGO</t>
  </si>
  <si>
    <t>PUNTA CANA</t>
  </si>
  <si>
    <t>CIBAO</t>
  </si>
  <si>
    <t>LA ROMANA</t>
  </si>
  <si>
    <t>TOTAL</t>
  </si>
  <si>
    <t>JUAN BOSCH (EL CATEY)</t>
  </si>
  <si>
    <t xml:space="preserve">TOTAL </t>
  </si>
  <si>
    <t>ENTRADAS</t>
  </si>
  <si>
    <t>SALIDAS</t>
  </si>
  <si>
    <t>ABRIL</t>
  </si>
  <si>
    <t>MAYO</t>
  </si>
  <si>
    <t>JUNIO</t>
  </si>
  <si>
    <t xml:space="preserve">AEROPUERTO </t>
  </si>
  <si>
    <t>PASAJEROS INTERNACIONALES</t>
  </si>
  <si>
    <t>ELABORADO POR:</t>
  </si>
  <si>
    <t>TOTALES GENERALES</t>
  </si>
  <si>
    <t>VERSIÓN 1.0</t>
  </si>
  <si>
    <t>INFORME ESTADÍSTICO ENTRADA Y SALIDA DE PASAJEROS POR AEROPUERTOS</t>
  </si>
  <si>
    <t>F.DPYD.EST.01.02</t>
  </si>
  <si>
    <t xml:space="preserve">PASAJEROS DOMÉSTICOS </t>
  </si>
  <si>
    <t>JOAQUÍN BALAGUER</t>
  </si>
  <si>
    <t>MARIA MONTÉZ</t>
  </si>
  <si>
    <t>ENERO</t>
  </si>
  <si>
    <t>FEBRERO</t>
  </si>
  <si>
    <t>MARZO</t>
  </si>
  <si>
    <t>REVISADO POR:</t>
  </si>
  <si>
    <t>LAS AMERICAS</t>
  </si>
  <si>
    <t>AGOSTO</t>
  </si>
  <si>
    <t>JULIO</t>
  </si>
  <si>
    <t>SEPTIEMBRE</t>
  </si>
  <si>
    <t>ENC.DEPARTAMENTO DE PLANIFICACIÓN Y DESARROLLO</t>
  </si>
  <si>
    <t>OCTUBRE</t>
  </si>
  <si>
    <t>NOVIEMBRE</t>
  </si>
  <si>
    <t>DICIEMBRE</t>
  </si>
  <si>
    <t xml:space="preserve">AEROPUERTO DOMÉSTICO O HELIPUERTO </t>
  </si>
  <si>
    <t>AEROPUERTO DOMÉSTICO ARROYO BARRIL</t>
  </si>
  <si>
    <t>WENDOLYNE CASTILLO</t>
  </si>
  <si>
    <t>ANALISTA DE DATOS ESTADÍSTICOS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</si>
  <si>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Informe Trimestral de Entrada y Salida de Pasajeros</t>
    </r>
  </si>
  <si>
    <t>DIRECCIÓN DE PLANIFICACIÓN Y DESARROLLO</t>
  </si>
  <si>
    <t>MARÍA DEL CARMEN 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</si>
</sst>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MT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3F7F9F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3" borderId="15" xfId="0" applyFont="1" applyFill="1" applyBorder="1" applyAlignment="1">
      <alignment vertical="center"/>
    </xf>
    <xf numFmtId="0" fontId="16" fillId="0" borderId="0" xfId="0" applyFont="1"/>
    <xf numFmtId="3" fontId="15" fillId="0" borderId="2" xfId="2" applyNumberFormat="1" applyFont="1" applyFill="1" applyBorder="1" applyAlignment="1">
      <alignment horizontal="right" vertical="center"/>
    </xf>
    <xf numFmtId="3" fontId="2" fillId="0" borderId="2" xfId="2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/>
    <xf numFmtId="3" fontId="2" fillId="0" borderId="6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2" borderId="2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4" fillId="0" borderId="19" xfId="1" applyFont="1" applyBorder="1" applyAlignment="1">
      <alignment horizontal="left" vertical="center" wrapText="1"/>
    </xf>
    <xf numFmtId="0" fontId="14" fillId="0" borderId="19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43" fontId="5" fillId="0" borderId="9" xfId="3" applyNumberFormat="1" applyFont="1" applyBorder="1" applyAlignment="1">
      <alignment horizontal="center" vertical="center"/>
    </xf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3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64" fontId="2" fillId="0" borderId="2" xfId="3" applyNumberFormat="1" applyFont="1" applyFill="1" applyBorder="1" applyAlignment="1">
      <alignment horizontal="right" vertical="center"/>
    </xf>
    <xf numFmtId="3" fontId="9" fillId="0" borderId="2" xfId="0" applyNumberFormat="1" applyFont="1" applyBorder="1" applyAlignment="1">
      <alignment horizontal="right"/>
    </xf>
    <xf numFmtId="3" fontId="3" fillId="0" borderId="8" xfId="2" applyNumberFormat="1" applyFont="1" applyFill="1" applyBorder="1" applyAlignment="1">
      <alignment horizontal="right" vertical="center"/>
    </xf>
    <xf numFmtId="3" fontId="3" fillId="0" borderId="9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/>
    </xf>
    <xf numFmtId="3" fontId="2" fillId="0" borderId="7" xfId="2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/>
    </xf>
    <xf numFmtId="3" fontId="3" fillId="0" borderId="8" xfId="1" applyNumberFormat="1" applyFont="1" applyFill="1" applyBorder="1" applyAlignment="1">
      <alignment horizontal="right" vertical="center"/>
    </xf>
    <xf numFmtId="3" fontId="2" fillId="0" borderId="5" xfId="2" applyNumberFormat="1" applyFont="1" applyFill="1" applyBorder="1" applyAlignment="1">
      <alignment horizontal="right" vertical="center"/>
    </xf>
    <xf numFmtId="3" fontId="3" fillId="0" borderId="28" xfId="2" applyNumberFormat="1" applyFont="1" applyFill="1" applyBorder="1" applyAlignment="1">
      <alignment horizontal="right" vertical="center"/>
    </xf>
    <xf numFmtId="0" fontId="14" fillId="0" borderId="29" xfId="1" applyFont="1" applyBorder="1" applyAlignment="1">
      <alignment horizontal="left"/>
    </xf>
    <xf numFmtId="0" fontId="14" fillId="0" borderId="27" xfId="1" applyFont="1" applyFill="1" applyBorder="1" applyAlignment="1">
      <alignment horizontal="left"/>
    </xf>
    <xf numFmtId="3" fontId="17" fillId="3" borderId="31" xfId="0" applyNumberFormat="1" applyFont="1" applyFill="1" applyBorder="1" applyAlignment="1">
      <alignment horizontal="right" vertical="center"/>
    </xf>
    <xf numFmtId="0" fontId="17" fillId="3" borderId="30" xfId="1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/>
    </xf>
    <xf numFmtId="49" fontId="5" fillId="4" borderId="21" xfId="0" applyNumberFormat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_2lleg_total_2005" xfId="1"/>
    <cellStyle name="Normal_TECHO_LLEGA_2006" xfId="2"/>
  </cellStyles>
  <dxfs count="0"/>
  <tableStyles count="0" defaultTableStyle="TableStyleMedium9" defaultPivotStyle="PivotStyleLight16"/>
  <colors>
    <mruColors>
      <color rgb="FF3F7F9F"/>
      <color rgb="FF0060A8"/>
      <color rgb="FF0071CE"/>
      <color rgb="FFB5B5B7"/>
      <color rgb="FF808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  <a:endParaRPr lang="en-US"/>
          </a:p>
          <a:p>
            <a:pPr>
              <a:defRPr/>
            </a:pPr>
            <a:r>
              <a:rPr lang="es-DO" sz="1400" b="1" i="0" baseline="0">
                <a:effectLst/>
              </a:rPr>
              <a:t>Primer, Segundo y Tercer Trimestre 2022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33511311068436545"/>
          <c:y val="3.0304489767067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743233553069854E-2"/>
          <c:y val="0.27484346224677719"/>
          <c:w val="0.91878875427732309"/>
          <c:h val="0.55545714244282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'2do.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'!$D$8,'2do. Trimestre '!$G$8,'2do. Trimestre '!$J$8,'2do. Trimestre '!$M$8,'2do. Trimestre '!$P$8,'2do. Trimestre '!$S$8,'2do. Trimestre '!$V$8,'2do. Trimestre '!$Y$8,'2do. Trimestre '!$AB$8)</c:f>
              <c:numCache>
                <c:formatCode>_(* #,##0_);_(* \(#,##0\);_(* "-"??_);_(@_)</c:formatCode>
                <c:ptCount val="9"/>
                <c:pt idx="0">
                  <c:v>631955</c:v>
                </c:pt>
                <c:pt idx="1">
                  <c:v>612546</c:v>
                </c:pt>
                <c:pt idx="2">
                  <c:v>759074</c:v>
                </c:pt>
                <c:pt idx="3">
                  <c:v>754200</c:v>
                </c:pt>
                <c:pt idx="4">
                  <c:v>675210</c:v>
                </c:pt>
                <c:pt idx="5">
                  <c:v>708528</c:v>
                </c:pt>
                <c:pt idx="6" formatCode="#,##0">
                  <c:v>821334</c:v>
                </c:pt>
                <c:pt idx="7" formatCode="#,##0">
                  <c:v>756506</c:v>
                </c:pt>
                <c:pt idx="8" formatCode="#,##0">
                  <c:v>515096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E-4CEF-AAAE-3D0A8893AB95}"/>
            </c:ext>
          </c:extLst>
        </c:ser>
        <c:ser>
          <c:idx val="1"/>
          <c:order val="1"/>
          <c:tx>
            <c:strRef>
              <c:f>'2do.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'!$D$9,'2do. Trimestre '!$G$9,'2do. Trimestre '!$J$9,'2do. Trimestre '!$M$9,'2do. Trimestre '!$P$9,'2do. Trimestre '!$S$9,'2do. Trimestre '!$V$9,'2do. Trimestre '!$Y$9,'2do. Trimestre '!$AB$9)</c:f>
              <c:numCache>
                <c:formatCode>_(* #,##0_);_(* \(#,##0\);_(* "-"??_);_(@_)</c:formatCode>
                <c:ptCount val="9"/>
                <c:pt idx="0">
                  <c:v>384460</c:v>
                </c:pt>
                <c:pt idx="1">
                  <c:v>323088</c:v>
                </c:pt>
                <c:pt idx="2">
                  <c:v>365311</c:v>
                </c:pt>
                <c:pt idx="3">
                  <c:v>388126</c:v>
                </c:pt>
                <c:pt idx="4">
                  <c:v>379686</c:v>
                </c:pt>
                <c:pt idx="5">
                  <c:v>406505</c:v>
                </c:pt>
                <c:pt idx="6" formatCode="#,##0">
                  <c:v>458639</c:v>
                </c:pt>
                <c:pt idx="7" formatCode="#,##0">
                  <c:v>472705</c:v>
                </c:pt>
                <c:pt idx="8" formatCode="#,##0">
                  <c:v>378874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E-4CEF-AAAE-3D0A8893AB95}"/>
            </c:ext>
          </c:extLst>
        </c:ser>
        <c:ser>
          <c:idx val="2"/>
          <c:order val="2"/>
          <c:tx>
            <c:strRef>
              <c:f>'2do.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'!$D$10,'2do. Trimestre '!$G$10,'2do. Trimestre '!$J$10,'2do. Trimestre '!$M$10,'2do. Trimestre '!$P$10,'2do. Trimestre '!$S$10,'2do. Trimestre '!$V$10,'2do. Trimestre '!$Y$10,'2do. Trimestre '!$AB$10)</c:f>
              <c:numCache>
                <c:formatCode>_(* #,##0_);_(* \(#,##0\);_(* "-"??_);_(@_)</c:formatCode>
                <c:ptCount val="9"/>
                <c:pt idx="0">
                  <c:v>151453</c:v>
                </c:pt>
                <c:pt idx="1">
                  <c:v>134017</c:v>
                </c:pt>
                <c:pt idx="2">
                  <c:v>151563</c:v>
                </c:pt>
                <c:pt idx="3">
                  <c:v>154765</c:v>
                </c:pt>
                <c:pt idx="4">
                  <c:v>156296</c:v>
                </c:pt>
                <c:pt idx="5">
                  <c:v>169097</c:v>
                </c:pt>
                <c:pt idx="6" formatCode="#,##0">
                  <c:v>183486</c:v>
                </c:pt>
                <c:pt idx="7" formatCode="#,##0">
                  <c:v>187617</c:v>
                </c:pt>
                <c:pt idx="8" formatCode="#,##0">
                  <c:v>133680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BE-4CEF-AAAE-3D0A8893AB95}"/>
            </c:ext>
          </c:extLst>
        </c:ser>
        <c:ser>
          <c:idx val="3"/>
          <c:order val="3"/>
          <c:tx>
            <c:strRef>
              <c:f>'2do.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'!$D$11,'2do. Trimestre '!$G$11,'2do. Trimestre '!$J$11,'2do. Trimestre '!$M$11,'2do. Trimestre '!$P$11,'2do. Trimestre '!$S$11,'2do. Trimestre '!$V$11,'2do. Trimestre '!$Y$11,'2do. Trimestre '!$AB$11)</c:f>
              <c:numCache>
                <c:formatCode>_(* #,##0_);_(* \(#,##0\);_(* "-"??_);_(@_)</c:formatCode>
                <c:ptCount val="9"/>
                <c:pt idx="0">
                  <c:v>58369</c:v>
                </c:pt>
                <c:pt idx="1">
                  <c:v>55751</c:v>
                </c:pt>
                <c:pt idx="2">
                  <c:v>71331</c:v>
                </c:pt>
                <c:pt idx="3">
                  <c:v>63533</c:v>
                </c:pt>
                <c:pt idx="4">
                  <c:v>25283</c:v>
                </c:pt>
                <c:pt idx="5">
                  <c:v>47417</c:v>
                </c:pt>
                <c:pt idx="6" formatCode="#,##0">
                  <c:v>60463</c:v>
                </c:pt>
                <c:pt idx="7" formatCode="#,##0">
                  <c:v>56601</c:v>
                </c:pt>
                <c:pt idx="8" formatCode="#,##0">
                  <c:v>36139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BE-4CEF-AAAE-3D0A8893AB95}"/>
            </c:ext>
          </c:extLst>
        </c:ser>
        <c:ser>
          <c:idx val="4"/>
          <c:order val="4"/>
          <c:tx>
            <c:strRef>
              <c:f>'2do.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'!$D$12,'2do. Trimestre '!$G$12,'2do. Trimestre '!$J$12,'2do. Trimestre '!$M$12,'2do. Trimestre '!$P$12,'2do. Trimestre '!$S$12,'2do. Trimestre '!$V$12,'2do. Trimestre '!$Y$12,'2do. Trimestre '!$AB$12)</c:f>
              <c:numCache>
                <c:formatCode>_(* #,##0_);_(* \(#,##0\);_(* "-"??_);_(@_)</c:formatCode>
                <c:ptCount val="9"/>
                <c:pt idx="0">
                  <c:v>80531</c:v>
                </c:pt>
                <c:pt idx="1">
                  <c:v>66122</c:v>
                </c:pt>
                <c:pt idx="2">
                  <c:v>11102</c:v>
                </c:pt>
                <c:pt idx="3">
                  <c:v>13591</c:v>
                </c:pt>
                <c:pt idx="4">
                  <c:v>6417</c:v>
                </c:pt>
                <c:pt idx="5">
                  <c:v>5946</c:v>
                </c:pt>
                <c:pt idx="6" formatCode="#,##0">
                  <c:v>9548</c:v>
                </c:pt>
                <c:pt idx="7" formatCode="#,##0">
                  <c:v>6192</c:v>
                </c:pt>
                <c:pt idx="8" formatCode="#,##0">
                  <c:v>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BE-4CEF-AAAE-3D0A8893AB95}"/>
            </c:ext>
          </c:extLst>
        </c:ser>
        <c:ser>
          <c:idx val="5"/>
          <c:order val="5"/>
          <c:tx>
            <c:strRef>
              <c:f>'2do.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'!$D$13,'2do. Trimestre '!$G$13,'2do. Trimestre '!$J$13,'2do. Trimestre '!$M$13,'2do. Trimestre '!$P$13,'2do. Trimestre '!$S$13,'2do. Trimestre '!$V$13,'2do. Trimestre '!$Y$13,'2do. Trimestre '!$AB$13)</c:f>
              <c:numCache>
                <c:formatCode>_(* #,##0_);_(* \(#,##0\);_(* "-"??_);_(@_)</c:formatCode>
                <c:ptCount val="9"/>
                <c:pt idx="0">
                  <c:v>5728</c:v>
                </c:pt>
                <c:pt idx="1">
                  <c:v>5481</c:v>
                </c:pt>
                <c:pt idx="2">
                  <c:v>6294</c:v>
                </c:pt>
                <c:pt idx="3">
                  <c:v>4597</c:v>
                </c:pt>
                <c:pt idx="4">
                  <c:v>2411</c:v>
                </c:pt>
                <c:pt idx="5">
                  <c:v>3480</c:v>
                </c:pt>
                <c:pt idx="6" formatCode="#,##0">
                  <c:v>6546</c:v>
                </c:pt>
                <c:pt idx="7" formatCode="#,##0">
                  <c:v>5343</c:v>
                </c:pt>
                <c:pt idx="8" formatCode="#,##0">
                  <c:v>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E-4CEF-AAAE-3D0A8893AB95}"/>
            </c:ext>
          </c:extLst>
        </c:ser>
        <c:ser>
          <c:idx val="6"/>
          <c:order val="6"/>
          <c:tx>
            <c:strRef>
              <c:f>'2do.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'!$D$14,'2do. Trimestre '!$G$14,'2do. Trimestre '!$J$14,'2do. Trimestre '!$M$14,'2do. Trimestre '!$P$14,'2do. Trimestre '!$S$14,'2do. Trimestre '!$V$14,'2do. Trimestre '!$Y$14,'2do. Trimestre '!$AB$14)</c:f>
              <c:numCache>
                <c:formatCode>_(* #,##0_);_(* \(#,##0\);_(* "-"??_);_(@_)</c:formatCode>
                <c:ptCount val="9"/>
                <c:pt idx="0">
                  <c:v>6563</c:v>
                </c:pt>
                <c:pt idx="1">
                  <c:v>6492</c:v>
                </c:pt>
                <c:pt idx="2">
                  <c:v>6899</c:v>
                </c:pt>
                <c:pt idx="3">
                  <c:v>6735</c:v>
                </c:pt>
                <c:pt idx="4">
                  <c:v>7926</c:v>
                </c:pt>
                <c:pt idx="5">
                  <c:v>7048</c:v>
                </c:pt>
                <c:pt idx="6" formatCode="#,##0">
                  <c:v>7854</c:v>
                </c:pt>
                <c:pt idx="7" formatCode="#,##0">
                  <c:v>8380</c:v>
                </c:pt>
                <c:pt idx="8" formatCode="#,##0">
                  <c:v>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BE-4CEF-AAAE-3D0A8893AB95}"/>
            </c:ext>
          </c:extLst>
        </c:ser>
        <c:ser>
          <c:idx val="7"/>
          <c:order val="7"/>
          <c:tx>
            <c:strRef>
              <c:f>'2do.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'!$D$15,'2do. Trimestre '!$G$15,'2do. Trimestre '!$J$15,'2do. Trimestre '!$M$15,'2do. Trimestre '!$P$15,'2do. Trimestre '!$S$15,'2do. Trimestre '!$V$15,'2do. Trimestre '!$Y$15,'2do. Trimestre '!$AB$15)</c:f>
              <c:numCache>
                <c:formatCode>_(* #,##0_);_(* \(#,##0\);_(* "-"??_);_(@_)</c:formatCode>
                <c:ptCount val="9"/>
                <c:pt idx="0">
                  <c:v>10</c:v>
                </c:pt>
                <c:pt idx="1">
                  <c:v>9</c:v>
                </c:pt>
                <c:pt idx="2">
                  <c:v>1</c:v>
                </c:pt>
                <c:pt idx="3">
                  <c:v>6</c:v>
                </c:pt>
                <c:pt idx="4" formatCode="#,##0">
                  <c:v>0</c:v>
                </c:pt>
                <c:pt idx="5">
                  <c:v>1</c:v>
                </c:pt>
                <c:pt idx="6" formatCode="#,##0">
                  <c:v>0</c:v>
                </c:pt>
                <c:pt idx="7" formatCode="#,##0">
                  <c:v>10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BE-4CEF-AAAE-3D0A8893A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222096"/>
        <c:axId val="160218352"/>
      </c:barChart>
      <c:catAx>
        <c:axId val="1602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18352"/>
        <c:crosses val="autoZero"/>
        <c:auto val="1"/>
        <c:lblAlgn val="ctr"/>
        <c:lblOffset val="100"/>
        <c:noMultiLvlLbl val="0"/>
      </c:catAx>
      <c:valAx>
        <c:axId val="160218352"/>
        <c:scaling>
          <c:orientation val="minMax"/>
          <c:max val="16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22096"/>
        <c:crosses val="autoZero"/>
        <c:crossBetween val="between"/>
      </c:valAx>
      <c:spPr>
        <a:noFill/>
        <a:ln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9.3687811670721863E-2"/>
          <c:y val="0.88656501549346467"/>
          <c:w val="0.87908955141271561"/>
          <c:h val="0.11120533010296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</a:p>
          <a:p>
            <a:pPr>
              <a:defRPr/>
            </a:pPr>
            <a:r>
              <a:rPr lang="es-DO"/>
              <a:t>Primer, Segundo</a:t>
            </a:r>
            <a:r>
              <a:rPr lang="es-DO" baseline="0"/>
              <a:t> Y</a:t>
            </a:r>
            <a:r>
              <a:rPr lang="es-DO"/>
              <a:t> Tercer Trimestre 2021</a:t>
            </a:r>
          </a:p>
        </c:rich>
      </c:tx>
      <c:layout>
        <c:manualLayout>
          <c:xMode val="edge"/>
          <c:yMode val="edge"/>
          <c:x val="0.237657697419901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31470455702888E-2"/>
          <c:y val="0.14811282341711088"/>
          <c:w val="0.88738811402304241"/>
          <c:h val="0.5659389201611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'2do. Trimestre '!$A$7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'!$B$7:$J$7</c15:sqref>
                  </c15:fullRef>
                </c:ext>
              </c:extLst>
              <c:f>('2do. Trimestre '!$B$7,'2do. Trimestre '!$D$7,'2do. Trimestre '!$G$7:$J$7)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9D6-41F4-8CC2-8411B96AD967}"/>
            </c:ext>
          </c:extLst>
        </c:ser>
        <c:ser>
          <c:idx val="1"/>
          <c:order val="1"/>
          <c:tx>
            <c:strRef>
              <c:f>'2do.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'!$B$8:$J$8</c15:sqref>
                  </c15:fullRef>
                </c:ext>
              </c:extLst>
              <c:f>('2do. Trimestre '!$B$8,'2do. Trimestre '!$D$8,'2do. Trimestre '!$G$8:$J$8)</c:f>
              <c:numCache>
                <c:formatCode>#,##0</c:formatCode>
                <c:ptCount val="6"/>
                <c:pt idx="0">
                  <c:v>292075</c:v>
                </c:pt>
                <c:pt idx="1" formatCode="_(* #,##0_);_(* \(#,##0\);_(* &quot;-&quot;??_);_(@_)">
                  <c:v>631955</c:v>
                </c:pt>
                <c:pt idx="2" formatCode="_(* #,##0_);_(* \(#,##0\);_(* &quot;-&quot;??_);_(@_)">
                  <c:v>612546</c:v>
                </c:pt>
                <c:pt idx="3">
                  <c:v>371356</c:v>
                </c:pt>
                <c:pt idx="4">
                  <c:v>387718</c:v>
                </c:pt>
                <c:pt idx="5" formatCode="_(* #,##0_);_(* \(#,##0\);_(* &quot;-&quot;??_);_(@_)">
                  <c:v>759074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6-41F4-8CC2-8411B96AD967}"/>
            </c:ext>
          </c:extLst>
        </c:ser>
        <c:ser>
          <c:idx val="2"/>
          <c:order val="2"/>
          <c:tx>
            <c:strRef>
              <c:f>'2do.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'!$B$9:$J$9</c15:sqref>
                  </c15:fullRef>
                </c:ext>
              </c:extLst>
              <c:f>('2do. Trimestre '!$B$9,'2do. Trimestre '!$D$9,'2do. Trimestre '!$G$9:$J$9)</c:f>
              <c:numCache>
                <c:formatCode>#,##0</c:formatCode>
                <c:ptCount val="6"/>
                <c:pt idx="0">
                  <c:v>177067</c:v>
                </c:pt>
                <c:pt idx="1" formatCode="_(* #,##0_);_(* \(#,##0\);_(* &quot;-&quot;??_);_(@_)">
                  <c:v>384460</c:v>
                </c:pt>
                <c:pt idx="2" formatCode="_(* #,##0_);_(* \(#,##0\);_(* &quot;-&quot;??_);_(@_)">
                  <c:v>323088</c:v>
                </c:pt>
                <c:pt idx="3">
                  <c:v>174766</c:v>
                </c:pt>
                <c:pt idx="4">
                  <c:v>190545</c:v>
                </c:pt>
                <c:pt idx="5" formatCode="_(* #,##0_);_(* \(#,##0\);_(* &quot;-&quot;??_);_(@_)">
                  <c:v>365311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6-41F4-8CC2-8411B96AD967}"/>
            </c:ext>
          </c:extLst>
        </c:ser>
        <c:ser>
          <c:idx val="3"/>
          <c:order val="3"/>
          <c:tx>
            <c:strRef>
              <c:f>'2do.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'!$B$10:$J$10</c15:sqref>
                  </c15:fullRef>
                </c:ext>
              </c:extLst>
              <c:f>('2do. Trimestre '!$B$10,'2do. Trimestre '!$D$10,'2do. Trimestre '!$G$10:$J$10)</c:f>
              <c:numCache>
                <c:formatCode>#,##0</c:formatCode>
                <c:ptCount val="6"/>
                <c:pt idx="0">
                  <c:v>67803</c:v>
                </c:pt>
                <c:pt idx="1" formatCode="_(* #,##0_);_(* \(#,##0\);_(* &quot;-&quot;??_);_(@_)">
                  <c:v>151453</c:v>
                </c:pt>
                <c:pt idx="2" formatCode="_(* #,##0_);_(* \(#,##0\);_(* &quot;-&quot;??_);_(@_)">
                  <c:v>134017</c:v>
                </c:pt>
                <c:pt idx="3">
                  <c:v>68083</c:v>
                </c:pt>
                <c:pt idx="4">
                  <c:v>83480</c:v>
                </c:pt>
                <c:pt idx="5" formatCode="_(* #,##0_);_(* \(#,##0\);_(* &quot;-&quot;??_);_(@_)">
                  <c:v>151563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D6-41F4-8CC2-8411B96AD967}"/>
            </c:ext>
          </c:extLst>
        </c:ser>
        <c:ser>
          <c:idx val="4"/>
          <c:order val="4"/>
          <c:tx>
            <c:strRef>
              <c:f>'2do.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'!$B$11:$J$11</c15:sqref>
                  </c15:fullRef>
                </c:ext>
              </c:extLst>
              <c:f>('2do. Trimestre '!$B$11,'2do. Trimestre '!$D$11,'2do. Trimestre '!$G$11:$J$11)</c:f>
              <c:numCache>
                <c:formatCode>#,##0</c:formatCode>
                <c:ptCount val="6"/>
                <c:pt idx="0">
                  <c:v>25212</c:v>
                </c:pt>
                <c:pt idx="1" formatCode="_(* #,##0_);_(* \(#,##0\);_(* &quot;-&quot;??_);_(@_)">
                  <c:v>58369</c:v>
                </c:pt>
                <c:pt idx="2" formatCode="_(* #,##0_);_(* \(#,##0\);_(* &quot;-&quot;??_);_(@_)">
                  <c:v>55751</c:v>
                </c:pt>
                <c:pt idx="3">
                  <c:v>33724</c:v>
                </c:pt>
                <c:pt idx="4">
                  <c:v>37607</c:v>
                </c:pt>
                <c:pt idx="5" formatCode="_(* #,##0_);_(* \(#,##0\);_(* &quot;-&quot;??_);_(@_)">
                  <c:v>71331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D6-41F4-8CC2-8411B96AD967}"/>
            </c:ext>
          </c:extLst>
        </c:ser>
        <c:ser>
          <c:idx val="5"/>
          <c:order val="5"/>
          <c:tx>
            <c:strRef>
              <c:f>'2do.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'!$B$12:$J$12</c15:sqref>
                  </c15:fullRef>
                </c:ext>
              </c:extLst>
              <c:f>('2do. Trimestre '!$B$12,'2do. Trimestre '!$D$12,'2do. Trimestre '!$G$12:$J$12)</c:f>
              <c:numCache>
                <c:formatCode>#,##0</c:formatCode>
                <c:ptCount val="6"/>
                <c:pt idx="0">
                  <c:v>39661</c:v>
                </c:pt>
                <c:pt idx="1" formatCode="_(* #,##0_);_(* \(#,##0\);_(* &quot;-&quot;??_);_(@_)">
                  <c:v>80531</c:v>
                </c:pt>
                <c:pt idx="2" formatCode="_(* #,##0_);_(* \(#,##0\);_(* &quot;-&quot;??_);_(@_)">
                  <c:v>66122</c:v>
                </c:pt>
                <c:pt idx="3">
                  <c:v>4810</c:v>
                </c:pt>
                <c:pt idx="4">
                  <c:v>6292</c:v>
                </c:pt>
                <c:pt idx="5" formatCode="_(* #,##0_);_(* \(#,##0\);_(* &quot;-&quot;??_);_(@_)">
                  <c:v>11102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D6-41F4-8CC2-8411B96AD967}"/>
            </c:ext>
          </c:extLst>
        </c:ser>
        <c:ser>
          <c:idx val="6"/>
          <c:order val="6"/>
          <c:tx>
            <c:strRef>
              <c:f>'2do.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'!$B$13:$J$13</c15:sqref>
                  </c15:fullRef>
                </c:ext>
              </c:extLst>
              <c:f>('2do. Trimestre '!$B$13,'2do. Trimestre '!$D$13,'2do. Trimestre '!$G$13:$J$13)</c:f>
              <c:numCache>
                <c:formatCode>#,##0</c:formatCode>
                <c:ptCount val="6"/>
                <c:pt idx="0">
                  <c:v>2610</c:v>
                </c:pt>
                <c:pt idx="1" formatCode="_(* #,##0_);_(* \(#,##0\);_(* &quot;-&quot;??_);_(@_)">
                  <c:v>5728</c:v>
                </c:pt>
                <c:pt idx="2" formatCode="_(* #,##0_);_(* \(#,##0\);_(* &quot;-&quot;??_);_(@_)">
                  <c:v>5481</c:v>
                </c:pt>
                <c:pt idx="3">
                  <c:v>2853</c:v>
                </c:pt>
                <c:pt idx="4">
                  <c:v>3441</c:v>
                </c:pt>
                <c:pt idx="5" formatCode="_(* #,##0_);_(* \(#,##0\);_(* &quot;-&quot;??_);_(@_)">
                  <c:v>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D6-41F4-8CC2-8411B96AD967}"/>
            </c:ext>
          </c:extLst>
        </c:ser>
        <c:ser>
          <c:idx val="7"/>
          <c:order val="7"/>
          <c:tx>
            <c:strRef>
              <c:f>'2do.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'!$B$14:$J$14</c15:sqref>
                  </c15:fullRef>
                </c:ext>
              </c:extLst>
              <c:f>('2do. Trimestre '!$B$14,'2do. Trimestre '!$D$14,'2do. Trimestre '!$G$14:$J$14)</c:f>
              <c:numCache>
                <c:formatCode>#,##0</c:formatCode>
                <c:ptCount val="6"/>
                <c:pt idx="0">
                  <c:v>2881</c:v>
                </c:pt>
                <c:pt idx="1" formatCode="_(* #,##0_);_(* \(#,##0\);_(* &quot;-&quot;??_);_(@_)">
                  <c:v>6563</c:v>
                </c:pt>
                <c:pt idx="2" formatCode="_(* #,##0_);_(* \(#,##0\);_(* &quot;-&quot;??_);_(@_)">
                  <c:v>6492</c:v>
                </c:pt>
                <c:pt idx="3">
                  <c:v>3228</c:v>
                </c:pt>
                <c:pt idx="4">
                  <c:v>3671</c:v>
                </c:pt>
                <c:pt idx="5" formatCode="_(* #,##0_);_(* \(#,##0\);_(* &quot;-&quot;??_);_(@_)">
                  <c:v>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D6-41F4-8CC2-8411B96AD967}"/>
            </c:ext>
          </c:extLst>
        </c:ser>
        <c:ser>
          <c:idx val="8"/>
          <c:order val="8"/>
          <c:tx>
            <c:strRef>
              <c:f>'2do.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'2do. Trimestre '!$B$5:$J$6</c15:sqref>
                  </c15:fullRef>
                </c:ext>
              </c:extLst>
              <c:f>('2do. Trimestre '!$B$5:$B$6,'2do. Trimestre '!$D$5:$D$6,'2do. Trimestre '!$G$5:$J$6)</c:f>
              <c:multiLvlStrCache>
                <c:ptCount val="6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'2do. Trimestre '!$B$15:$J$15</c15:sqref>
                  </c15:fullRef>
                </c:ext>
              </c:extLst>
              <c:f>('2do. Trimestre '!$B$15,'2do. Trimestre '!$D$15,'2do. Trimestre '!$G$15:$J$15)</c:f>
              <c:numCache>
                <c:formatCode>#,##0</c:formatCode>
                <c:ptCount val="6"/>
                <c:pt idx="0">
                  <c:v>2</c:v>
                </c:pt>
                <c:pt idx="1" formatCode="_(* #,##0_);_(* \(#,##0\);_(* &quot;-&quot;??_);_(@_)">
                  <c:v>10</c:v>
                </c:pt>
                <c:pt idx="2" formatCode="_(* #,##0_);_(* \(#,##0\);_(* &quot;-&quot;??_);_(@_)">
                  <c:v>9</c:v>
                </c:pt>
                <c:pt idx="3">
                  <c:v>1</c:v>
                </c:pt>
                <c:pt idx="4">
                  <c:v>0</c:v>
                </c:pt>
                <c:pt idx="5" formatCode="_(* #,##0_);_(* \(#,##0\);_(* &quot;-&quot;??_);_(@_)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D6-41F4-8CC2-8411B96A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945232"/>
        <c:axId val="136945792"/>
      </c:barChart>
      <c:catAx>
        <c:axId val="1369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45792"/>
        <c:crosses val="autoZero"/>
        <c:auto val="1"/>
        <c:lblAlgn val="ctr"/>
        <c:lblOffset val="100"/>
        <c:noMultiLvlLbl val="0"/>
      </c:catAx>
      <c:valAx>
        <c:axId val="1369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4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5719848586136223E-2"/>
          <c:y val="0.8316605866441712"/>
          <c:w val="0.95046959484087101"/>
          <c:h val="0.146571688490242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DOMÉSTICOS </a:t>
            </a:r>
          </a:p>
          <a:p>
            <a:pPr>
              <a:defRPr/>
            </a:pPr>
            <a:r>
              <a:rPr lang="es-DO" sz="1800" b="1" i="0" baseline="0">
                <a:effectLst/>
              </a:rPr>
              <a:t>Primer, Segundo y Tercer Trimestre 2022</a:t>
            </a:r>
          </a:p>
        </c:rich>
      </c:tx>
      <c:layout>
        <c:manualLayout>
          <c:xMode val="edge"/>
          <c:yMode val="edge"/>
          <c:x val="0.22628542822489509"/>
          <c:y val="1.0980571982410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696145514561773E-2"/>
          <c:y val="0.24481664163708861"/>
          <c:w val="0.94857019921690111"/>
          <c:h val="0.465887820206424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'2do.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'2do. Trimestre '!$B$19:$J$20</c:f>
              <c:multiLvlStrCache>
                <c:ptCount val="9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</c:lvl>
              </c:multiLvlStrCache>
            </c:multiLvlStrRef>
          </c:cat>
          <c:val>
            <c:numRef>
              <c:f>('2do. Trimestre '!$D$22,'2do. Trimestre '!$G$22,'2do. Trimestre '!$J$22)</c:f>
              <c:numCache>
                <c:formatCode>_(* #,##0_);_(* \(#,##0\);_(* "-"??_);_(@_)</c:formatCode>
                <c:ptCount val="3"/>
                <c:pt idx="0">
                  <c:v>27</c:v>
                </c:pt>
                <c:pt idx="1">
                  <c:v>44</c:v>
                </c:pt>
                <c:pt idx="2">
                  <c:v>16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9751-4C75-9DEF-E4B1AACF415D}"/>
            </c:ext>
          </c:extLst>
        </c:ser>
        <c:ser>
          <c:idx val="2"/>
          <c:order val="2"/>
          <c:tx>
            <c:strRef>
              <c:f>'2do.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'2do. Trimestre '!$B$19:$J$20</c:f>
              <c:multiLvlStrCache>
                <c:ptCount val="9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</c:lvl>
              </c:multiLvlStrCache>
            </c:multiLvlStrRef>
          </c:cat>
          <c:val>
            <c:numRef>
              <c:f>('2do. Trimestre '!$D$23,'2do. Trimestre '!$G$23,'2do. Trimestre '!$J$23)</c:f>
              <c:numCache>
                <c:formatCode>_(* #,##0_);_(* \(#,##0\);_(* "-"??_);_(@_)</c:formatCode>
                <c:ptCount val="3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9751-4C75-9DEF-E4B1AACF4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734496"/>
        <c:axId val="135735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'2do. Trimestre 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'2do. Trimestre '!$B$19:$J$20</c15:sqref>
                        </c15:formulaRef>
                      </c:ext>
                    </c:extLst>
                    <c:multiLvlStrCache>
                      <c:ptCount val="9"/>
                      <c:lvl>
                        <c:pt idx="0">
                          <c:v>ENTRADAS</c:v>
                        </c:pt>
                        <c:pt idx="1">
                          <c:v>SALIDAS</c:v>
                        </c:pt>
                        <c:pt idx="2">
                          <c:v>TOTAL</c:v>
                        </c:pt>
                        <c:pt idx="3">
                          <c:v>ENTRADAS</c:v>
                        </c:pt>
                        <c:pt idx="4">
                          <c:v>SALIDAS</c:v>
                        </c:pt>
                        <c:pt idx="5">
                          <c:v>TOTAL</c:v>
                        </c:pt>
                        <c:pt idx="6">
                          <c:v>ENTRADAS</c:v>
                        </c:pt>
                        <c:pt idx="7">
                          <c:v>SALIDAS</c:v>
                        </c:pt>
                        <c:pt idx="8">
                          <c:v>TOTAL</c:v>
                        </c:pt>
                      </c:lvl>
                      <c:lvl>
                        <c:pt idx="0">
                          <c:v>ENERO</c:v>
                        </c:pt>
                        <c:pt idx="3">
                          <c:v>FEBRERO</c:v>
                        </c:pt>
                        <c:pt idx="6">
                          <c:v>MARZO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('2do. Trimestre '!$D$21,'2do. Trimestre '!$G$21,'2do. Trimestre '!$J$21)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751-4C75-9DEF-E4B1AACF415D}"/>
                  </c:ext>
                </c:extLst>
              </c15:ser>
            </c15:filteredBarSeries>
          </c:ext>
        </c:extLst>
      </c:barChart>
      <c:catAx>
        <c:axId val="1357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5056"/>
        <c:crosses val="autoZero"/>
        <c:auto val="1"/>
        <c:lblAlgn val="ctr"/>
        <c:lblOffset val="100"/>
        <c:noMultiLvlLbl val="0"/>
      </c:catAx>
      <c:valAx>
        <c:axId val="1357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435869284527506E-2"/>
          <c:y val="0.87599858381058293"/>
          <c:w val="0.95783157576751732"/>
          <c:h val="9.49228175472778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effectLst/>
              </a:rPr>
              <a:t>PASAJEROS DOMÉSTICOS </a:t>
            </a:r>
            <a:endParaRPr lang="en-US" sz="1600">
              <a:effectLst/>
            </a:endParaRPr>
          </a:p>
          <a:p>
            <a:pPr>
              <a:defRPr sz="1400"/>
            </a:pPr>
            <a:r>
              <a:rPr lang="es-DO" sz="1600" b="1" i="0" baseline="0">
                <a:effectLst/>
              </a:rPr>
              <a:t>Primer, Segundo y Tercer Trimestre 2022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'2do.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'!$D$22,'2do. Trimestre '!$G$22,'2do. Trimestre '!$J$22,'2do. Trimestre '!$M$22,'2do. Trimestre '!$P$22,'2do. Trimestre '!$S$22,'2do. Trimestre '!$V$22,'2do. Trimestre '!$Y$22,'2do. Trimestre '!$AB$22)</c:f>
              <c:numCache>
                <c:formatCode>_(* #,##0_);_(* \(#,##0\);_(* "-"??_);_(@_)</c:formatCode>
                <c:ptCount val="9"/>
                <c:pt idx="0">
                  <c:v>27</c:v>
                </c:pt>
                <c:pt idx="1">
                  <c:v>44</c:v>
                </c:pt>
                <c:pt idx="2">
                  <c:v>16</c:v>
                </c:pt>
                <c:pt idx="3">
                  <c:v>13</c:v>
                </c:pt>
                <c:pt idx="4">
                  <c:v>34</c:v>
                </c:pt>
                <c:pt idx="5">
                  <c:v>35</c:v>
                </c:pt>
                <c:pt idx="6" formatCode="#,##0">
                  <c:v>19</c:v>
                </c:pt>
                <c:pt idx="7" formatCode="#,##0">
                  <c:v>74</c:v>
                </c:pt>
                <c:pt idx="8" formatCode="#,##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A-4F4D-A77F-CD5974E342E9}"/>
            </c:ext>
          </c:extLst>
        </c:ser>
        <c:ser>
          <c:idx val="0"/>
          <c:order val="1"/>
          <c:tx>
            <c:strRef>
              <c:f>'2do.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solidFill>
              <a:srgbClr val="0060A8"/>
            </a:solidFill>
            <a:ln>
              <a:solidFill>
                <a:schemeClr val="accent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'2do. Trimestre '!$A$48:$A$59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('2do. Trimestre '!$D$23,'2do. Trimestre '!$G$23,'2do. Trimestre '!$J$23,'2do. Trimestre '!$M$23,'2do. Trimestre '!$P$23,'2do. Trimestre '!$S$23,'2do. Trimestre '!$V$23,'2do. Trimestre '!$Y$23,'2do. Trimestre '!$AB$23)</c:f>
              <c:numCache>
                <c:formatCode>_(* #,##0_);_(* \(#,##0\);_(* "-"??_);_(@_)</c:formatCode>
                <c:ptCount val="9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  <c:pt idx="3">
                  <c:v>368</c:v>
                </c:pt>
                <c:pt idx="4">
                  <c:v>413</c:v>
                </c:pt>
                <c:pt idx="5">
                  <c:v>413</c:v>
                </c:pt>
                <c:pt idx="6" formatCode="#,##0">
                  <c:v>490</c:v>
                </c:pt>
                <c:pt idx="7" formatCode="#,##0">
                  <c:v>417</c:v>
                </c:pt>
                <c:pt idx="8" formatCode="#,##0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A-4F4D-A77F-CD5974E34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6783488"/>
        <c:axId val="306803456"/>
      </c:barChart>
      <c:catAx>
        <c:axId val="3067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03456"/>
        <c:crosses val="autoZero"/>
        <c:auto val="1"/>
        <c:lblAlgn val="ctr"/>
        <c:lblOffset val="100"/>
        <c:noMultiLvlLbl val="0"/>
      </c:catAx>
      <c:valAx>
        <c:axId val="3068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7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122465</xdr:rowOff>
    </xdr:from>
    <xdr:to>
      <xdr:col>0</xdr:col>
      <xdr:colOff>2983940</xdr:colOff>
      <xdr:row>1</xdr:row>
      <xdr:rowOff>422445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65"/>
          <a:ext cx="2978337" cy="75787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26</xdr:row>
      <xdr:rowOff>180975</xdr:rowOff>
    </xdr:from>
    <xdr:to>
      <xdr:col>10</xdr:col>
      <xdr:colOff>304800</xdr:colOff>
      <xdr:row>44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714375</xdr:colOff>
      <xdr:row>60</xdr:row>
      <xdr:rowOff>47625</xdr:rowOff>
    </xdr:from>
    <xdr:to>
      <xdr:col>10</xdr:col>
      <xdr:colOff>720358</xdr:colOff>
      <xdr:row>73</xdr:row>
      <xdr:rowOff>455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771525</xdr:colOff>
      <xdr:row>45</xdr:row>
      <xdr:rowOff>247650</xdr:rowOff>
    </xdr:from>
    <xdr:to>
      <xdr:col>9</xdr:col>
      <xdr:colOff>527915</xdr:colOff>
      <xdr:row>58</xdr:row>
      <xdr:rowOff>165389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771525</xdr:colOff>
      <xdr:row>27</xdr:row>
      <xdr:rowOff>0</xdr:rowOff>
    </xdr:from>
    <xdr:to>
      <xdr:col>22</xdr:col>
      <xdr:colOff>571500</xdr:colOff>
      <xdr:row>44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L59"/>
  <sheetViews>
    <sheetView showGridLines="0" tabSelected="1" view="pageBreakPreview" topLeftCell="S4" zoomScaleNormal="100" zoomScaleSheetLayoutView="100" zoomScalePageLayoutView="60" workbookViewId="0">
      <selection activeCell="V10" sqref="V10"/>
    </sheetView>
  </sheetViews>
  <sheetFormatPr defaultColWidth="11.42578125" defaultRowHeight="15"/>
  <cols>
    <col min="1" max="1" width="46.140625" customWidth="1"/>
    <col min="2" max="28" width="11.7109375" customWidth="1"/>
    <col min="29" max="37" width="10.7109375" hidden="1" customWidth="1"/>
  </cols>
  <sheetData>
    <row r="1" spans="1:38" ht="36.75" customHeight="1">
      <c r="A1" s="73"/>
      <c r="B1" s="62" t="s">
        <v>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  <c r="Z1" s="60" t="s">
        <v>19</v>
      </c>
      <c r="AA1" s="60"/>
      <c r="AB1" s="60"/>
      <c r="AC1" s="14"/>
      <c r="AD1" s="14"/>
      <c r="AE1" s="14"/>
      <c r="AF1" s="14"/>
      <c r="AG1" s="14"/>
      <c r="AH1" s="15"/>
      <c r="AI1" s="11" t="s">
        <v>19</v>
      </c>
      <c r="AJ1" s="12"/>
      <c r="AK1" s="13"/>
    </row>
    <row r="2" spans="1:38" ht="37.5" customHeight="1">
      <c r="A2" s="73"/>
      <c r="B2" s="85" t="s">
        <v>18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  <c r="Z2" s="61" t="s">
        <v>17</v>
      </c>
      <c r="AA2" s="61"/>
      <c r="AB2" s="61"/>
      <c r="AC2" s="18"/>
      <c r="AD2" s="18"/>
      <c r="AE2" s="18"/>
      <c r="AF2" s="18"/>
      <c r="AG2" s="18"/>
      <c r="AH2" s="19"/>
      <c r="AI2" s="88" t="s">
        <v>17</v>
      </c>
      <c r="AJ2" s="89"/>
      <c r="AK2" s="90"/>
    </row>
    <row r="3" spans="1:38" ht="24.7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38" ht="29.25" customHeight="1" thickBot="1">
      <c r="A4" s="65" t="s">
        <v>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7"/>
    </row>
    <row r="5" spans="1:38">
      <c r="A5" s="82" t="s">
        <v>13</v>
      </c>
      <c r="B5" s="70" t="s">
        <v>23</v>
      </c>
      <c r="C5" s="69"/>
      <c r="D5" s="69"/>
      <c r="E5" s="69" t="s">
        <v>24</v>
      </c>
      <c r="F5" s="69"/>
      <c r="G5" s="69"/>
      <c r="H5" s="69" t="s">
        <v>25</v>
      </c>
      <c r="I5" s="69"/>
      <c r="J5" s="69"/>
      <c r="K5" s="70" t="s">
        <v>10</v>
      </c>
      <c r="L5" s="69"/>
      <c r="M5" s="69"/>
      <c r="N5" s="69" t="s">
        <v>11</v>
      </c>
      <c r="O5" s="69"/>
      <c r="P5" s="69"/>
      <c r="Q5" s="69" t="s">
        <v>12</v>
      </c>
      <c r="R5" s="69"/>
      <c r="S5" s="69"/>
      <c r="T5" s="69" t="s">
        <v>29</v>
      </c>
      <c r="U5" s="69"/>
      <c r="V5" s="69"/>
      <c r="W5" s="69" t="s">
        <v>28</v>
      </c>
      <c r="X5" s="69"/>
      <c r="Y5" s="69"/>
      <c r="Z5" s="69" t="s">
        <v>30</v>
      </c>
      <c r="AA5" s="69"/>
      <c r="AB5" s="69"/>
      <c r="AC5" s="69" t="s">
        <v>32</v>
      </c>
      <c r="AD5" s="69"/>
      <c r="AE5" s="69"/>
      <c r="AF5" s="69" t="s">
        <v>33</v>
      </c>
      <c r="AG5" s="69"/>
      <c r="AH5" s="69"/>
      <c r="AI5" s="69" t="s">
        <v>34</v>
      </c>
      <c r="AJ5" s="69"/>
      <c r="AK5" s="77"/>
    </row>
    <row r="6" spans="1:38" ht="15" customHeight="1">
      <c r="A6" s="83"/>
      <c r="B6" s="71" t="s">
        <v>8</v>
      </c>
      <c r="C6" s="72" t="s">
        <v>9</v>
      </c>
      <c r="D6" s="72" t="s">
        <v>5</v>
      </c>
      <c r="E6" s="72" t="s">
        <v>8</v>
      </c>
      <c r="F6" s="72" t="s">
        <v>9</v>
      </c>
      <c r="G6" s="72" t="s">
        <v>5</v>
      </c>
      <c r="H6" s="72" t="s">
        <v>8</v>
      </c>
      <c r="I6" s="72" t="s">
        <v>9</v>
      </c>
      <c r="J6" s="72" t="s">
        <v>5</v>
      </c>
      <c r="K6" s="71" t="s">
        <v>8</v>
      </c>
      <c r="L6" s="72" t="s">
        <v>9</v>
      </c>
      <c r="M6" s="72" t="s">
        <v>5</v>
      </c>
      <c r="N6" s="72" t="s">
        <v>8</v>
      </c>
      <c r="O6" s="72" t="s">
        <v>9</v>
      </c>
      <c r="P6" s="72" t="s">
        <v>5</v>
      </c>
      <c r="Q6" s="72" t="s">
        <v>8</v>
      </c>
      <c r="R6" s="72" t="s">
        <v>9</v>
      </c>
      <c r="S6" s="72" t="s">
        <v>5</v>
      </c>
      <c r="T6" s="72" t="s">
        <v>8</v>
      </c>
      <c r="U6" s="72" t="s">
        <v>9</v>
      </c>
      <c r="V6" s="72" t="s">
        <v>5</v>
      </c>
      <c r="W6" s="72" t="s">
        <v>8</v>
      </c>
      <c r="X6" s="72" t="s">
        <v>9</v>
      </c>
      <c r="Y6" s="72" t="s">
        <v>5</v>
      </c>
      <c r="Z6" s="72" t="s">
        <v>8</v>
      </c>
      <c r="AA6" s="72" t="s">
        <v>9</v>
      </c>
      <c r="AB6" s="72" t="s">
        <v>5</v>
      </c>
      <c r="AC6" s="72" t="s">
        <v>8</v>
      </c>
      <c r="AD6" s="72" t="s">
        <v>9</v>
      </c>
      <c r="AE6" s="72" t="s">
        <v>5</v>
      </c>
      <c r="AF6" s="72" t="s">
        <v>8</v>
      </c>
      <c r="AG6" s="72" t="s">
        <v>9</v>
      </c>
      <c r="AH6" s="72" t="s">
        <v>5</v>
      </c>
      <c r="AI6" s="72" t="s">
        <v>8</v>
      </c>
      <c r="AJ6" s="72" t="s">
        <v>9</v>
      </c>
      <c r="AK6" s="78" t="s">
        <v>5</v>
      </c>
    </row>
    <row r="7" spans="1:38">
      <c r="A7" s="84"/>
      <c r="B7" s="71"/>
      <c r="C7" s="72"/>
      <c r="D7" s="72"/>
      <c r="E7" s="72"/>
      <c r="F7" s="72"/>
      <c r="G7" s="72"/>
      <c r="H7" s="72"/>
      <c r="I7" s="72"/>
      <c r="J7" s="72"/>
      <c r="K7" s="71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8"/>
    </row>
    <row r="8" spans="1:38" s="43" customFormat="1" ht="18" customHeight="1">
      <c r="A8" s="56" t="s">
        <v>2</v>
      </c>
      <c r="B8" s="54">
        <v>292075</v>
      </c>
      <c r="C8" s="23">
        <v>339880</v>
      </c>
      <c r="D8" s="46">
        <f>IF(SUM(B8:C8)&gt;0,SUM(B8:C8),"")</f>
        <v>631955</v>
      </c>
      <c r="E8" s="23">
        <v>310941</v>
      </c>
      <c r="F8" s="23">
        <v>301605</v>
      </c>
      <c r="G8" s="46">
        <f>IF(SUM(E8:F8)&gt;0,SUM(E8:F8),"")</f>
        <v>612546</v>
      </c>
      <c r="H8" s="23">
        <v>371356</v>
      </c>
      <c r="I8" s="23">
        <v>387718</v>
      </c>
      <c r="J8" s="46">
        <f>IF(SUM(H8:I8)&gt;0,SUM(H8:I8),"")</f>
        <v>759074</v>
      </c>
      <c r="K8" s="23">
        <v>371287</v>
      </c>
      <c r="L8" s="23">
        <v>382913</v>
      </c>
      <c r="M8" s="46">
        <f>IF(SUM(K8:L8)&gt;0,SUM(K8:L8),"")</f>
        <v>754200</v>
      </c>
      <c r="N8" s="23">
        <v>334236</v>
      </c>
      <c r="O8" s="23">
        <v>340974</v>
      </c>
      <c r="P8" s="46">
        <f>IF(SUM(N8:O8)&gt;0,SUM(N8:O8),"")</f>
        <v>675210</v>
      </c>
      <c r="Q8" s="23">
        <v>359864</v>
      </c>
      <c r="R8" s="23">
        <v>348664</v>
      </c>
      <c r="S8" s="46">
        <f>IF(SUM(Q8:R8)&gt;0,SUM(Q8:R8),"")</f>
        <v>708528</v>
      </c>
      <c r="T8" s="22">
        <v>416163</v>
      </c>
      <c r="U8" s="22">
        <v>405171</v>
      </c>
      <c r="V8" s="22">
        <f>SUM(T8:U8)</f>
        <v>821334</v>
      </c>
      <c r="W8" s="22">
        <v>359907</v>
      </c>
      <c r="X8" s="22">
        <v>396599</v>
      </c>
      <c r="Y8" s="22">
        <f>SUM(W8:X8)</f>
        <v>756506</v>
      </c>
      <c r="Z8" s="22">
        <v>246616</v>
      </c>
      <c r="AA8" s="22">
        <v>268480</v>
      </c>
      <c r="AB8" s="22">
        <f>SUM(Z8:AA8)</f>
        <v>515096</v>
      </c>
      <c r="AC8" s="41"/>
      <c r="AD8" s="41"/>
      <c r="AE8" s="22">
        <f>SUM(AC8:AD8)</f>
        <v>0</v>
      </c>
      <c r="AF8" s="22"/>
      <c r="AG8" s="22"/>
      <c r="AH8" s="22">
        <f>SUM(AF8:AG8)</f>
        <v>0</v>
      </c>
      <c r="AI8" s="22"/>
      <c r="AJ8" s="22"/>
      <c r="AK8" s="22">
        <f>SUM(AI8:AJ8)</f>
        <v>0</v>
      </c>
      <c r="AL8" s="42">
        <f>+AK8+AH8+AE8+AB8+Y8+V8+S8+P8+M8+J8+G8+D8</f>
        <v>6234449</v>
      </c>
    </row>
    <row r="9" spans="1:38" s="43" customFormat="1" ht="18" customHeight="1">
      <c r="A9" s="56" t="s">
        <v>27</v>
      </c>
      <c r="B9" s="54">
        <v>177067</v>
      </c>
      <c r="C9" s="23">
        <v>207393</v>
      </c>
      <c r="D9" s="46">
        <f t="shared" ref="D9:D15" si="0">IF(SUM(B9:C9)&gt;0,SUM(B9:C9),"")</f>
        <v>384460</v>
      </c>
      <c r="E9" s="23">
        <v>157380</v>
      </c>
      <c r="F9" s="23">
        <v>165708</v>
      </c>
      <c r="G9" s="46">
        <f t="shared" ref="G9:G15" si="1">IF(SUM(E9:F9)&gt;0,SUM(E9:F9),"")</f>
        <v>323088</v>
      </c>
      <c r="H9" s="23">
        <v>174766</v>
      </c>
      <c r="I9" s="23">
        <v>190545</v>
      </c>
      <c r="J9" s="46">
        <f t="shared" ref="J9:J15" si="2">IF(SUM(H9:I9)&gt;0,SUM(H9:I9),"")</f>
        <v>365311</v>
      </c>
      <c r="K9" s="47">
        <v>195890</v>
      </c>
      <c r="L9" s="47">
        <v>192236</v>
      </c>
      <c r="M9" s="46">
        <f t="shared" ref="M9:M15" si="3">IF(SUM(K9:L9)&gt;0,SUM(K9:L9),"")</f>
        <v>388126</v>
      </c>
      <c r="N9" s="23">
        <v>188958</v>
      </c>
      <c r="O9" s="23">
        <v>190728</v>
      </c>
      <c r="P9" s="46">
        <f t="shared" ref="P9:P14" si="4">IF(SUM(N9:O9)&gt;0,SUM(N9:O9),"")</f>
        <v>379686</v>
      </c>
      <c r="Q9" s="23">
        <v>212291</v>
      </c>
      <c r="R9" s="23">
        <v>194214</v>
      </c>
      <c r="S9" s="46">
        <f t="shared" ref="S9:S13" si="5">IF(SUM(Q9:R9)&gt;0,SUM(Q9:R9),"")</f>
        <v>406505</v>
      </c>
      <c r="T9" s="22">
        <v>239076</v>
      </c>
      <c r="U9" s="22">
        <v>219563</v>
      </c>
      <c r="V9" s="22">
        <f>SUM(T9:U9)</f>
        <v>458639</v>
      </c>
      <c r="W9" s="22">
        <v>222889</v>
      </c>
      <c r="X9" s="22">
        <v>249816</v>
      </c>
      <c r="Y9" s="22">
        <f>SUM(W9:X9)</f>
        <v>472705</v>
      </c>
      <c r="Z9" s="22">
        <v>177162</v>
      </c>
      <c r="AA9" s="22">
        <v>201712</v>
      </c>
      <c r="AB9" s="22">
        <f>SUM(Z9:AA9)</f>
        <v>378874</v>
      </c>
      <c r="AC9" s="41"/>
      <c r="AD9" s="41"/>
      <c r="AE9" s="22">
        <f>SUM(AC9:AD9)</f>
        <v>0</v>
      </c>
      <c r="AF9" s="44"/>
      <c r="AG9" s="44"/>
      <c r="AH9" s="22">
        <f>SUM(AF9:AG9)</f>
        <v>0</v>
      </c>
      <c r="AI9" s="22"/>
      <c r="AJ9" s="22"/>
      <c r="AK9" s="22">
        <f>SUM(AI9:AJ9)</f>
        <v>0</v>
      </c>
      <c r="AL9" s="42">
        <f t="shared" ref="AL9:AL15" si="6">+AK9+AH9+AE9+AB9+Y9+V9+S9+P9+M9+J9+G9+D9</f>
        <v>3557394</v>
      </c>
    </row>
    <row r="10" spans="1:38" s="43" customFormat="1" ht="18" customHeight="1">
      <c r="A10" s="56" t="s">
        <v>3</v>
      </c>
      <c r="B10" s="54">
        <v>67803</v>
      </c>
      <c r="C10" s="23">
        <v>83650</v>
      </c>
      <c r="D10" s="46">
        <f t="shared" si="0"/>
        <v>151453</v>
      </c>
      <c r="E10" s="23">
        <v>64370</v>
      </c>
      <c r="F10" s="23">
        <v>69647</v>
      </c>
      <c r="G10" s="46">
        <f t="shared" si="1"/>
        <v>134017</v>
      </c>
      <c r="H10" s="23">
        <v>68083</v>
      </c>
      <c r="I10" s="23">
        <v>83480</v>
      </c>
      <c r="J10" s="46">
        <f t="shared" si="2"/>
        <v>151563</v>
      </c>
      <c r="K10" s="23">
        <v>76752</v>
      </c>
      <c r="L10" s="23">
        <v>78013</v>
      </c>
      <c r="M10" s="46">
        <f t="shared" si="3"/>
        <v>154765</v>
      </c>
      <c r="N10" s="23">
        <v>77366</v>
      </c>
      <c r="O10" s="23">
        <v>78930</v>
      </c>
      <c r="P10" s="46">
        <f t="shared" si="4"/>
        <v>156296</v>
      </c>
      <c r="Q10" s="23">
        <v>91051</v>
      </c>
      <c r="R10" s="23">
        <v>78046</v>
      </c>
      <c r="S10" s="46">
        <f t="shared" si="5"/>
        <v>169097</v>
      </c>
      <c r="T10" s="22">
        <v>95478</v>
      </c>
      <c r="U10" s="22">
        <v>88008</v>
      </c>
      <c r="V10" s="22">
        <f t="shared" ref="V10:V15" si="7">SUM(T10:U10)</f>
        <v>183486</v>
      </c>
      <c r="W10" s="22">
        <v>87268</v>
      </c>
      <c r="X10" s="22">
        <v>100349</v>
      </c>
      <c r="Y10" s="22">
        <f t="shared" ref="Y10:Y15" si="8">SUM(W10:X10)</f>
        <v>187617</v>
      </c>
      <c r="Z10" s="22">
        <v>59064</v>
      </c>
      <c r="AA10" s="22">
        <v>74616</v>
      </c>
      <c r="AB10" s="22">
        <f t="shared" ref="AB10:AB15" si="9">SUM(Z10:AA10)</f>
        <v>133680</v>
      </c>
      <c r="AC10" s="41"/>
      <c r="AD10" s="41"/>
      <c r="AE10" s="22">
        <f t="shared" ref="AE10:AE13" si="10">SUM(AC10:AD10)</f>
        <v>0</v>
      </c>
      <c r="AF10" s="22"/>
      <c r="AG10" s="22"/>
      <c r="AH10" s="22">
        <f t="shared" ref="AH10:AH13" si="11">SUM(AF10:AG10)</f>
        <v>0</v>
      </c>
      <c r="AI10" s="22"/>
      <c r="AJ10" s="22"/>
      <c r="AK10" s="22">
        <f t="shared" ref="AK10:AK13" si="12">SUM(AI10:AJ10)</f>
        <v>0</v>
      </c>
      <c r="AL10" s="42">
        <f t="shared" si="6"/>
        <v>1421974</v>
      </c>
    </row>
    <row r="11" spans="1:38" s="43" customFormat="1" ht="18" customHeight="1">
      <c r="A11" s="56" t="s">
        <v>0</v>
      </c>
      <c r="B11" s="54">
        <v>25212</v>
      </c>
      <c r="C11" s="23">
        <v>33157</v>
      </c>
      <c r="D11" s="46">
        <f t="shared" si="0"/>
        <v>58369</v>
      </c>
      <c r="E11" s="23">
        <v>28491</v>
      </c>
      <c r="F11" s="23">
        <v>27260</v>
      </c>
      <c r="G11" s="46">
        <f t="shared" si="1"/>
        <v>55751</v>
      </c>
      <c r="H11" s="23">
        <v>33724</v>
      </c>
      <c r="I11" s="23">
        <v>37607</v>
      </c>
      <c r="J11" s="46">
        <f t="shared" si="2"/>
        <v>71331</v>
      </c>
      <c r="K11" s="47">
        <v>29075</v>
      </c>
      <c r="L11" s="47">
        <v>34458</v>
      </c>
      <c r="M11" s="46">
        <f t="shared" si="3"/>
        <v>63533</v>
      </c>
      <c r="N11" s="23">
        <v>12224</v>
      </c>
      <c r="O11" s="23">
        <v>13059</v>
      </c>
      <c r="P11" s="46">
        <f t="shared" si="4"/>
        <v>25283</v>
      </c>
      <c r="Q11" s="23">
        <v>25180</v>
      </c>
      <c r="R11" s="23">
        <v>22237</v>
      </c>
      <c r="S11" s="46">
        <f t="shared" si="5"/>
        <v>47417</v>
      </c>
      <c r="T11" s="22">
        <v>31750</v>
      </c>
      <c r="U11" s="22">
        <v>28713</v>
      </c>
      <c r="V11" s="22">
        <f t="shared" si="7"/>
        <v>60463</v>
      </c>
      <c r="W11" s="22">
        <v>26589</v>
      </c>
      <c r="X11" s="22">
        <v>30012</v>
      </c>
      <c r="Y11" s="22">
        <f t="shared" si="8"/>
        <v>56601</v>
      </c>
      <c r="Z11" s="22">
        <v>16450</v>
      </c>
      <c r="AA11" s="22">
        <v>19689</v>
      </c>
      <c r="AB11" s="22">
        <f t="shared" si="9"/>
        <v>36139</v>
      </c>
      <c r="AC11" s="41"/>
      <c r="AD11" s="41"/>
      <c r="AE11" s="22">
        <f t="shared" si="10"/>
        <v>0</v>
      </c>
      <c r="AF11" s="22"/>
      <c r="AG11" s="22"/>
      <c r="AH11" s="22">
        <f t="shared" si="11"/>
        <v>0</v>
      </c>
      <c r="AI11" s="22"/>
      <c r="AJ11" s="22"/>
      <c r="AK11" s="22">
        <f t="shared" si="12"/>
        <v>0</v>
      </c>
      <c r="AL11" s="42">
        <f t="shared" si="6"/>
        <v>474887</v>
      </c>
    </row>
    <row r="12" spans="1:38" s="43" customFormat="1" ht="18" customHeight="1">
      <c r="A12" s="56" t="s">
        <v>4</v>
      </c>
      <c r="B12" s="54">
        <v>39661</v>
      </c>
      <c r="C12" s="23">
        <v>40870</v>
      </c>
      <c r="D12" s="46">
        <f t="shared" si="0"/>
        <v>80531</v>
      </c>
      <c r="E12" s="23">
        <v>32293</v>
      </c>
      <c r="F12" s="23">
        <v>33829</v>
      </c>
      <c r="G12" s="46">
        <f t="shared" si="1"/>
        <v>66122</v>
      </c>
      <c r="H12" s="23">
        <v>4810</v>
      </c>
      <c r="I12" s="23">
        <v>6292</v>
      </c>
      <c r="J12" s="46">
        <f t="shared" si="2"/>
        <v>11102</v>
      </c>
      <c r="K12" s="23">
        <v>6552</v>
      </c>
      <c r="L12" s="23">
        <v>7039</v>
      </c>
      <c r="M12" s="46">
        <f t="shared" si="3"/>
        <v>13591</v>
      </c>
      <c r="N12" s="23">
        <v>2868</v>
      </c>
      <c r="O12" s="23">
        <v>3549</v>
      </c>
      <c r="P12" s="46">
        <f t="shared" si="4"/>
        <v>6417</v>
      </c>
      <c r="Q12" s="23">
        <v>2964</v>
      </c>
      <c r="R12" s="23">
        <v>2982</v>
      </c>
      <c r="S12" s="46">
        <f t="shared" si="5"/>
        <v>5946</v>
      </c>
      <c r="T12" s="22">
        <v>4834</v>
      </c>
      <c r="U12" s="22">
        <v>4714</v>
      </c>
      <c r="V12" s="22">
        <f t="shared" si="7"/>
        <v>9548</v>
      </c>
      <c r="W12" s="22">
        <v>2911</v>
      </c>
      <c r="X12" s="22">
        <v>3281</v>
      </c>
      <c r="Y12" s="22">
        <f t="shared" si="8"/>
        <v>6192</v>
      </c>
      <c r="Z12" s="22">
        <v>1986</v>
      </c>
      <c r="AA12" s="22">
        <v>2413</v>
      </c>
      <c r="AB12" s="22">
        <f t="shared" si="9"/>
        <v>4399</v>
      </c>
      <c r="AC12" s="41"/>
      <c r="AD12" s="41"/>
      <c r="AE12" s="22">
        <f t="shared" si="10"/>
        <v>0</v>
      </c>
      <c r="AF12" s="22"/>
      <c r="AG12" s="22"/>
      <c r="AH12" s="22">
        <f t="shared" si="11"/>
        <v>0</v>
      </c>
      <c r="AI12" s="22"/>
      <c r="AJ12" s="22"/>
      <c r="AK12" s="22">
        <f t="shared" si="12"/>
        <v>0</v>
      </c>
      <c r="AL12" s="42">
        <f t="shared" si="6"/>
        <v>203848</v>
      </c>
    </row>
    <row r="13" spans="1:38" s="43" customFormat="1" ht="18" customHeight="1">
      <c r="A13" s="56" t="s">
        <v>6</v>
      </c>
      <c r="B13" s="54">
        <v>2610</v>
      </c>
      <c r="C13" s="23">
        <v>3118</v>
      </c>
      <c r="D13" s="46">
        <f t="shared" si="0"/>
        <v>5728</v>
      </c>
      <c r="E13" s="23">
        <v>2927</v>
      </c>
      <c r="F13" s="23">
        <v>2554</v>
      </c>
      <c r="G13" s="46">
        <f t="shared" si="1"/>
        <v>5481</v>
      </c>
      <c r="H13" s="23">
        <v>2853</v>
      </c>
      <c r="I13" s="23">
        <v>3441</v>
      </c>
      <c r="J13" s="46">
        <f t="shared" si="2"/>
        <v>6294</v>
      </c>
      <c r="K13" s="47">
        <v>1974</v>
      </c>
      <c r="L13" s="47">
        <v>2623</v>
      </c>
      <c r="M13" s="46">
        <f t="shared" si="3"/>
        <v>4597</v>
      </c>
      <c r="N13" s="23">
        <v>1244</v>
      </c>
      <c r="O13" s="23">
        <v>1167</v>
      </c>
      <c r="P13" s="46">
        <f t="shared" si="4"/>
        <v>2411</v>
      </c>
      <c r="Q13" s="23">
        <v>1774</v>
      </c>
      <c r="R13" s="23">
        <v>1706</v>
      </c>
      <c r="S13" s="46">
        <f t="shared" si="5"/>
        <v>3480</v>
      </c>
      <c r="T13" s="22">
        <v>3454</v>
      </c>
      <c r="U13" s="22">
        <v>3092</v>
      </c>
      <c r="V13" s="22">
        <f t="shared" si="7"/>
        <v>6546</v>
      </c>
      <c r="W13" s="22">
        <v>2512</v>
      </c>
      <c r="X13" s="22">
        <v>2831</v>
      </c>
      <c r="Y13" s="22">
        <f t="shared" si="8"/>
        <v>5343</v>
      </c>
      <c r="Z13" s="22">
        <v>1463</v>
      </c>
      <c r="AA13" s="22">
        <v>1714</v>
      </c>
      <c r="AB13" s="41">
        <f t="shared" si="9"/>
        <v>3177</v>
      </c>
      <c r="AC13" s="41"/>
      <c r="AD13" s="41"/>
      <c r="AE13" s="41">
        <f t="shared" si="10"/>
        <v>0</v>
      </c>
      <c r="AF13" s="22"/>
      <c r="AG13" s="22"/>
      <c r="AH13" s="41">
        <f t="shared" si="11"/>
        <v>0</v>
      </c>
      <c r="AI13" s="22"/>
      <c r="AJ13" s="22"/>
      <c r="AK13" s="41">
        <f t="shared" si="12"/>
        <v>0</v>
      </c>
      <c r="AL13" s="42">
        <f t="shared" si="6"/>
        <v>43057</v>
      </c>
    </row>
    <row r="14" spans="1:38" s="43" customFormat="1" ht="18" customHeight="1">
      <c r="A14" s="56" t="s">
        <v>21</v>
      </c>
      <c r="B14" s="54">
        <v>2881</v>
      </c>
      <c r="C14" s="23">
        <v>3682</v>
      </c>
      <c r="D14" s="46">
        <f t="shared" si="0"/>
        <v>6563</v>
      </c>
      <c r="E14" s="23">
        <v>3460</v>
      </c>
      <c r="F14" s="23">
        <v>3032</v>
      </c>
      <c r="G14" s="46">
        <f t="shared" si="1"/>
        <v>6492</v>
      </c>
      <c r="H14" s="23">
        <v>3228</v>
      </c>
      <c r="I14" s="23">
        <v>3671</v>
      </c>
      <c r="J14" s="46">
        <f t="shared" si="2"/>
        <v>6899</v>
      </c>
      <c r="K14" s="47">
        <v>3446</v>
      </c>
      <c r="L14" s="47">
        <v>3289</v>
      </c>
      <c r="M14" s="46">
        <f t="shared" si="3"/>
        <v>6735</v>
      </c>
      <c r="N14" s="23">
        <v>4077</v>
      </c>
      <c r="O14" s="23">
        <v>3849</v>
      </c>
      <c r="P14" s="46">
        <f t="shared" si="4"/>
        <v>7926</v>
      </c>
      <c r="Q14" s="23">
        <v>3497</v>
      </c>
      <c r="R14" s="23">
        <v>3551</v>
      </c>
      <c r="S14" s="46">
        <f>IF(SUM(Q14:R14)&gt;0,SUM(Q14:R14),"")</f>
        <v>7048</v>
      </c>
      <c r="T14" s="22">
        <v>4304</v>
      </c>
      <c r="U14" s="22">
        <v>3550</v>
      </c>
      <c r="V14" s="22">
        <f t="shared" si="7"/>
        <v>7854</v>
      </c>
      <c r="W14" s="22">
        <v>4025</v>
      </c>
      <c r="X14" s="22">
        <v>4355</v>
      </c>
      <c r="Y14" s="22">
        <f>SUM(W14:X14)</f>
        <v>8380</v>
      </c>
      <c r="Z14" s="22">
        <v>3259</v>
      </c>
      <c r="AA14" s="22">
        <v>2947</v>
      </c>
      <c r="AB14" s="41">
        <f>SUM(Z14:AA14)</f>
        <v>6206</v>
      </c>
      <c r="AC14" s="41"/>
      <c r="AD14" s="41"/>
      <c r="AE14" s="41">
        <f>SUM(AC14:AD14)</f>
        <v>0</v>
      </c>
      <c r="AF14" s="22"/>
      <c r="AG14" s="22"/>
      <c r="AH14" s="41">
        <f>SUM(AF14:AG14)</f>
        <v>0</v>
      </c>
      <c r="AI14" s="22"/>
      <c r="AJ14" s="22"/>
      <c r="AK14" s="41">
        <f>SUM(AI14:AJ14)</f>
        <v>0</v>
      </c>
      <c r="AL14" s="42">
        <f t="shared" si="6"/>
        <v>64103</v>
      </c>
    </row>
    <row r="15" spans="1:38" s="43" customFormat="1" ht="18" customHeight="1">
      <c r="A15" s="56" t="s">
        <v>22</v>
      </c>
      <c r="B15" s="54">
        <v>2</v>
      </c>
      <c r="C15" s="23">
        <v>8</v>
      </c>
      <c r="D15" s="46">
        <f t="shared" si="0"/>
        <v>10</v>
      </c>
      <c r="E15" s="24">
        <v>9</v>
      </c>
      <c r="F15" s="24">
        <v>0</v>
      </c>
      <c r="G15" s="46">
        <f t="shared" si="1"/>
        <v>9</v>
      </c>
      <c r="H15" s="23">
        <v>1</v>
      </c>
      <c r="I15" s="23">
        <v>0</v>
      </c>
      <c r="J15" s="46">
        <f t="shared" si="2"/>
        <v>1</v>
      </c>
      <c r="K15" s="23">
        <v>6</v>
      </c>
      <c r="L15" s="23">
        <v>0</v>
      </c>
      <c r="M15" s="46">
        <f t="shared" si="3"/>
        <v>6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46">
        <f>IF(SUM(Q15:R15)&gt;0,SUM(Q15:R15),"")</f>
        <v>1</v>
      </c>
      <c r="T15" s="22">
        <v>0</v>
      </c>
      <c r="U15" s="22">
        <v>0</v>
      </c>
      <c r="V15" s="22">
        <f t="shared" si="7"/>
        <v>0</v>
      </c>
      <c r="W15" s="22">
        <v>9</v>
      </c>
      <c r="X15" s="22">
        <v>1</v>
      </c>
      <c r="Y15" s="22">
        <f t="shared" si="8"/>
        <v>10</v>
      </c>
      <c r="Z15" s="22">
        <v>0</v>
      </c>
      <c r="AA15" s="22">
        <v>0</v>
      </c>
      <c r="AB15" s="41">
        <f t="shared" si="9"/>
        <v>0</v>
      </c>
      <c r="AC15" s="22"/>
      <c r="AD15" s="22"/>
      <c r="AE15" s="41">
        <f t="shared" ref="AE15" si="13">SUM(AC15:AD15)</f>
        <v>0</v>
      </c>
      <c r="AF15" s="22"/>
      <c r="AG15" s="22"/>
      <c r="AH15" s="41">
        <f t="shared" ref="AH15" si="14">SUM(AF15:AG15)</f>
        <v>0</v>
      </c>
      <c r="AI15" s="22"/>
      <c r="AJ15" s="22"/>
      <c r="AK15" s="41">
        <f t="shared" ref="AK15" si="15">SUM(AI15:AJ15)</f>
        <v>0</v>
      </c>
      <c r="AL15" s="42">
        <f t="shared" si="6"/>
        <v>37</v>
      </c>
    </row>
    <row r="16" spans="1:38" s="43" customFormat="1" ht="18" customHeight="1" thickBot="1">
      <c r="A16" s="57" t="s">
        <v>7</v>
      </c>
      <c r="B16" s="55">
        <f t="shared" ref="B16:G16" si="16">SUM(B8:B15)</f>
        <v>607311</v>
      </c>
      <c r="C16" s="49">
        <f t="shared" si="16"/>
        <v>711758</v>
      </c>
      <c r="D16" s="49">
        <f t="shared" si="16"/>
        <v>1319069</v>
      </c>
      <c r="E16" s="49">
        <f t="shared" si="16"/>
        <v>599871</v>
      </c>
      <c r="F16" s="49">
        <f t="shared" si="16"/>
        <v>603635</v>
      </c>
      <c r="G16" s="49">
        <f t="shared" si="16"/>
        <v>1203506</v>
      </c>
      <c r="H16" s="49">
        <f>SUM(H8:H15)</f>
        <v>658821</v>
      </c>
      <c r="I16" s="49">
        <f>SUM(I8:I15)</f>
        <v>712754</v>
      </c>
      <c r="J16" s="49">
        <f>SUM(J8:J15)</f>
        <v>1371575</v>
      </c>
      <c r="K16" s="48">
        <f t="shared" ref="K16:O16" si="17">SUM(K8:K15)</f>
        <v>684982</v>
      </c>
      <c r="L16" s="49">
        <f>SUM(L8:L15)</f>
        <v>700571</v>
      </c>
      <c r="M16" s="49">
        <f>SUM(M8:M15)</f>
        <v>1385553</v>
      </c>
      <c r="N16" s="49">
        <f t="shared" si="17"/>
        <v>620973</v>
      </c>
      <c r="O16" s="49">
        <f t="shared" si="17"/>
        <v>632256</v>
      </c>
      <c r="P16" s="49">
        <f>SUM(P8:P15)</f>
        <v>1253229</v>
      </c>
      <c r="Q16" s="49">
        <f t="shared" ref="Q16:S16" si="18">SUM(Q8:Q15)</f>
        <v>696621</v>
      </c>
      <c r="R16" s="49">
        <f t="shared" si="18"/>
        <v>651401</v>
      </c>
      <c r="S16" s="49">
        <f t="shared" si="18"/>
        <v>1348022</v>
      </c>
      <c r="T16" s="49">
        <f t="shared" ref="T16:Y16" si="19">SUM(T8:T15)</f>
        <v>795059</v>
      </c>
      <c r="U16" s="49">
        <f t="shared" si="19"/>
        <v>752811</v>
      </c>
      <c r="V16" s="49">
        <f t="shared" si="19"/>
        <v>1547870</v>
      </c>
      <c r="W16" s="49">
        <f t="shared" si="19"/>
        <v>706110</v>
      </c>
      <c r="X16" s="49">
        <f t="shared" si="19"/>
        <v>787244</v>
      </c>
      <c r="Y16" s="49">
        <f t="shared" si="19"/>
        <v>1493354</v>
      </c>
      <c r="Z16" s="49">
        <f>SUM(Z8:Z15)</f>
        <v>506000</v>
      </c>
      <c r="AA16" s="49">
        <f>SUM(AA8:AA15)</f>
        <v>571571</v>
      </c>
      <c r="AB16" s="49">
        <f t="shared" ref="AB16" si="20">SUM(AB8:AB15)</f>
        <v>1077571</v>
      </c>
      <c r="AC16" s="45">
        <f>SUM(AC8:AC15)</f>
        <v>0</v>
      </c>
      <c r="AD16" s="45">
        <f>SUM(AD8:AD15)</f>
        <v>0</v>
      </c>
      <c r="AE16" s="45">
        <f t="shared" ref="AE16" si="21">SUM(AE8:AE15)</f>
        <v>0</v>
      </c>
      <c r="AF16" s="45">
        <f>SUM(AF8:AF15)</f>
        <v>0</v>
      </c>
      <c r="AG16" s="45">
        <f>SUM(AG8:AG15)</f>
        <v>0</v>
      </c>
      <c r="AH16" s="45">
        <f t="shared" ref="AH16" si="22">SUM(AH8:AH15)</f>
        <v>0</v>
      </c>
      <c r="AI16" s="45">
        <f>SUM(AI8:AI15)</f>
        <v>0</v>
      </c>
      <c r="AJ16" s="45">
        <f>SUM(AJ8:AJ15)</f>
        <v>0</v>
      </c>
      <c r="AK16" s="45">
        <f t="shared" ref="AK16" si="23">SUM(AK8:AK15)</f>
        <v>0</v>
      </c>
      <c r="AL16" s="42">
        <f>+AK16+AH16+AE16+AB16+Y16+V16+S16+P16+M16+J16+G16+D16</f>
        <v>11999749</v>
      </c>
    </row>
    <row r="17" spans="1:38" s="3" customFormat="1" ht="6.75" customHeight="1">
      <c r="A17" s="4"/>
      <c r="B17" s="1"/>
      <c r="C17" s="1"/>
      <c r="D17" s="2"/>
      <c r="E17" s="1"/>
      <c r="F17" s="1"/>
      <c r="G17" s="2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9"/>
      <c r="V17" s="9"/>
    </row>
    <row r="18" spans="1:38" ht="29.25" customHeight="1" thickBot="1">
      <c r="A18" s="67" t="s">
        <v>20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8">
      <c r="A19" s="74" t="s">
        <v>35</v>
      </c>
      <c r="B19" s="70" t="s">
        <v>23</v>
      </c>
      <c r="C19" s="69"/>
      <c r="D19" s="69"/>
      <c r="E19" s="69" t="s">
        <v>24</v>
      </c>
      <c r="F19" s="69"/>
      <c r="G19" s="69"/>
      <c r="H19" s="69" t="s">
        <v>25</v>
      </c>
      <c r="I19" s="69"/>
      <c r="J19" s="69"/>
      <c r="K19" s="70" t="s">
        <v>10</v>
      </c>
      <c r="L19" s="69"/>
      <c r="M19" s="69"/>
      <c r="N19" s="69" t="s">
        <v>11</v>
      </c>
      <c r="O19" s="69"/>
      <c r="P19" s="69"/>
      <c r="Q19" s="69" t="s">
        <v>12</v>
      </c>
      <c r="R19" s="69"/>
      <c r="S19" s="69"/>
      <c r="T19" s="69" t="s">
        <v>29</v>
      </c>
      <c r="U19" s="69"/>
      <c r="V19" s="69"/>
      <c r="W19" s="69" t="s">
        <v>28</v>
      </c>
      <c r="X19" s="69"/>
      <c r="Y19" s="69"/>
      <c r="Z19" s="69" t="s">
        <v>30</v>
      </c>
      <c r="AA19" s="69"/>
      <c r="AB19" s="69"/>
      <c r="AC19" s="69" t="s">
        <v>32</v>
      </c>
      <c r="AD19" s="69"/>
      <c r="AE19" s="69"/>
      <c r="AF19" s="69" t="s">
        <v>33</v>
      </c>
      <c r="AG19" s="69"/>
      <c r="AH19" s="69"/>
      <c r="AI19" s="69" t="s">
        <v>34</v>
      </c>
      <c r="AJ19" s="69"/>
      <c r="AK19" s="77"/>
    </row>
    <row r="20" spans="1:38">
      <c r="A20" s="75"/>
      <c r="B20" s="71" t="s">
        <v>8</v>
      </c>
      <c r="C20" s="72" t="s">
        <v>9</v>
      </c>
      <c r="D20" s="72" t="s">
        <v>5</v>
      </c>
      <c r="E20" s="72" t="s">
        <v>8</v>
      </c>
      <c r="F20" s="72" t="s">
        <v>9</v>
      </c>
      <c r="G20" s="72" t="s">
        <v>5</v>
      </c>
      <c r="H20" s="72" t="s">
        <v>8</v>
      </c>
      <c r="I20" s="72" t="s">
        <v>9</v>
      </c>
      <c r="J20" s="72" t="s">
        <v>5</v>
      </c>
      <c r="K20" s="71" t="s">
        <v>8</v>
      </c>
      <c r="L20" s="72" t="s">
        <v>9</v>
      </c>
      <c r="M20" s="72" t="s">
        <v>5</v>
      </c>
      <c r="N20" s="72" t="s">
        <v>8</v>
      </c>
      <c r="O20" s="72" t="s">
        <v>9</v>
      </c>
      <c r="P20" s="72" t="s">
        <v>5</v>
      </c>
      <c r="Q20" s="72" t="s">
        <v>8</v>
      </c>
      <c r="R20" s="72" t="s">
        <v>9</v>
      </c>
      <c r="S20" s="72" t="s">
        <v>5</v>
      </c>
      <c r="T20" s="72" t="s">
        <v>8</v>
      </c>
      <c r="U20" s="72" t="s">
        <v>9</v>
      </c>
      <c r="V20" s="72" t="s">
        <v>5</v>
      </c>
      <c r="W20" s="72" t="s">
        <v>8</v>
      </c>
      <c r="X20" s="72" t="s">
        <v>9</v>
      </c>
      <c r="Y20" s="72" t="s">
        <v>5</v>
      </c>
      <c r="Z20" s="72" t="s">
        <v>8</v>
      </c>
      <c r="AA20" s="72" t="s">
        <v>9</v>
      </c>
      <c r="AB20" s="72" t="s">
        <v>5</v>
      </c>
      <c r="AC20" s="72" t="s">
        <v>8</v>
      </c>
      <c r="AD20" s="72" t="s">
        <v>9</v>
      </c>
      <c r="AE20" s="72" t="s">
        <v>5</v>
      </c>
      <c r="AF20" s="72" t="s">
        <v>8</v>
      </c>
      <c r="AG20" s="72" t="s">
        <v>9</v>
      </c>
      <c r="AH20" s="72" t="s">
        <v>5</v>
      </c>
      <c r="AI20" s="72" t="s">
        <v>8</v>
      </c>
      <c r="AJ20" s="72" t="s">
        <v>9</v>
      </c>
      <c r="AK20" s="78" t="s">
        <v>5</v>
      </c>
    </row>
    <row r="21" spans="1:38">
      <c r="A21" s="76"/>
      <c r="B21" s="71"/>
      <c r="C21" s="72"/>
      <c r="D21" s="72"/>
      <c r="E21" s="72"/>
      <c r="F21" s="72"/>
      <c r="G21" s="72"/>
      <c r="H21" s="72"/>
      <c r="I21" s="72"/>
      <c r="J21" s="72"/>
      <c r="K21" s="71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8"/>
    </row>
    <row r="22" spans="1:38" s="28" customFormat="1" ht="18" customHeight="1">
      <c r="A22" s="36" t="s">
        <v>36</v>
      </c>
      <c r="B22" s="50">
        <v>13</v>
      </c>
      <c r="C22" s="30">
        <v>14</v>
      </c>
      <c r="D22" s="46">
        <f t="shared" ref="D22:D23" si="24">IF(SUM(B22:C22)&gt;0,SUM(B22:C22),"")</f>
        <v>27</v>
      </c>
      <c r="E22" s="51">
        <v>21</v>
      </c>
      <c r="F22" s="23">
        <v>23</v>
      </c>
      <c r="G22" s="46">
        <f t="shared" ref="G22:G23" si="25">IF(SUM(E22:F22)&gt;0,SUM(E22:F22),"")</f>
        <v>44</v>
      </c>
      <c r="H22" s="23">
        <v>7</v>
      </c>
      <c r="I22" s="46">
        <v>9</v>
      </c>
      <c r="J22" s="46">
        <f t="shared" ref="J22:J23" si="26">IF(SUM(H22:I22)&gt;0,SUM(H22:I22),"")</f>
        <v>16</v>
      </c>
      <c r="K22" s="46">
        <v>5</v>
      </c>
      <c r="L22" s="46">
        <v>8</v>
      </c>
      <c r="M22" s="46">
        <f t="shared" ref="M22:M23" si="27">IF(SUM(K22:L22)&gt;0,SUM(K22:L22),"")</f>
        <v>13</v>
      </c>
      <c r="N22" s="46">
        <v>14</v>
      </c>
      <c r="O22" s="46">
        <v>20</v>
      </c>
      <c r="P22" s="46">
        <f t="shared" ref="P22:P23" si="28">IF(SUM(N22:O22)&gt;0,SUM(N22:O22),"")</f>
        <v>34</v>
      </c>
      <c r="Q22" s="23">
        <v>19</v>
      </c>
      <c r="R22" s="23">
        <v>16</v>
      </c>
      <c r="S22" s="46">
        <f t="shared" ref="S22:S23" si="29">IF(SUM(Q22:R22)&gt;0,SUM(Q22:R22),"")</f>
        <v>35</v>
      </c>
      <c r="T22" s="23">
        <v>11</v>
      </c>
      <c r="U22" s="23">
        <v>8</v>
      </c>
      <c r="V22" s="24">
        <f>SUM(T22:U22)</f>
        <v>19</v>
      </c>
      <c r="W22" s="23">
        <v>41</v>
      </c>
      <c r="X22" s="23">
        <v>33</v>
      </c>
      <c r="Y22" s="24">
        <f>SUM(W22:X22)</f>
        <v>74</v>
      </c>
      <c r="Z22" s="24">
        <v>20</v>
      </c>
      <c r="AA22" s="24">
        <v>15</v>
      </c>
      <c r="AB22" s="29">
        <f>SUM(Z22:AA22)</f>
        <v>35</v>
      </c>
      <c r="AC22" s="30"/>
      <c r="AD22" s="30"/>
      <c r="AE22" s="30"/>
      <c r="AF22" s="30"/>
      <c r="AG22" s="30"/>
      <c r="AH22" s="30"/>
      <c r="AI22" s="23"/>
      <c r="AJ22" s="23"/>
      <c r="AK22" s="27"/>
      <c r="AL22" s="40">
        <f t="shared" ref="AL22:AL23" si="30">+AK22+AH22+AE22+AB22+Y22+V22+S22+P22+M22+J22+G22+D22</f>
        <v>297</v>
      </c>
    </row>
    <row r="23" spans="1:38" s="28" customFormat="1" ht="18" customHeight="1">
      <c r="A23" s="37" t="s">
        <v>1</v>
      </c>
      <c r="B23" s="52">
        <v>149</v>
      </c>
      <c r="C23" s="29">
        <v>165</v>
      </c>
      <c r="D23" s="46">
        <f t="shared" si="24"/>
        <v>314</v>
      </c>
      <c r="E23" s="51">
        <v>217</v>
      </c>
      <c r="F23" s="23">
        <v>209</v>
      </c>
      <c r="G23" s="46">
        <f t="shared" si="25"/>
        <v>426</v>
      </c>
      <c r="H23" s="31">
        <v>230</v>
      </c>
      <c r="I23" s="46">
        <v>258</v>
      </c>
      <c r="J23" s="46">
        <f t="shared" si="26"/>
        <v>488</v>
      </c>
      <c r="K23" s="46">
        <v>176</v>
      </c>
      <c r="L23" s="46">
        <v>192</v>
      </c>
      <c r="M23" s="46">
        <f t="shared" si="27"/>
        <v>368</v>
      </c>
      <c r="N23" s="46">
        <v>208</v>
      </c>
      <c r="O23" s="46">
        <v>205</v>
      </c>
      <c r="P23" s="46">
        <f t="shared" si="28"/>
        <v>413</v>
      </c>
      <c r="Q23" s="23">
        <v>188</v>
      </c>
      <c r="R23" s="23">
        <v>225</v>
      </c>
      <c r="S23" s="46">
        <f t="shared" si="29"/>
        <v>413</v>
      </c>
      <c r="T23" s="23">
        <v>241</v>
      </c>
      <c r="U23" s="23">
        <v>249</v>
      </c>
      <c r="V23" s="24">
        <f t="shared" ref="V23" si="31">SUM(T23:U23)</f>
        <v>490</v>
      </c>
      <c r="W23" s="23">
        <v>203</v>
      </c>
      <c r="X23" s="23">
        <v>214</v>
      </c>
      <c r="Y23" s="24">
        <f>SUM(W23:X23)</f>
        <v>417</v>
      </c>
      <c r="Z23" s="24">
        <v>197</v>
      </c>
      <c r="AA23" s="24">
        <v>216</v>
      </c>
      <c r="AB23" s="29">
        <f>SUM(Z23:AA23)</f>
        <v>413</v>
      </c>
      <c r="AC23" s="30"/>
      <c r="AD23" s="30"/>
      <c r="AE23" s="30"/>
      <c r="AF23" s="30"/>
      <c r="AG23" s="30"/>
      <c r="AH23" s="30"/>
      <c r="AI23" s="23"/>
      <c r="AJ23" s="23"/>
      <c r="AK23" s="27"/>
      <c r="AL23" s="40">
        <f t="shared" si="30"/>
        <v>3742</v>
      </c>
    </row>
    <row r="24" spans="1:38" s="28" customFormat="1" ht="18" customHeight="1" thickBot="1">
      <c r="A24" s="38" t="s">
        <v>5</v>
      </c>
      <c r="B24" s="53">
        <f t="shared" ref="B24:G24" si="32">SUM(B22:B23)</f>
        <v>162</v>
      </c>
      <c r="C24" s="25">
        <f t="shared" si="32"/>
        <v>179</v>
      </c>
      <c r="D24" s="25">
        <f t="shared" si="32"/>
        <v>341</v>
      </c>
      <c r="E24" s="25">
        <f t="shared" si="32"/>
        <v>238</v>
      </c>
      <c r="F24" s="25">
        <f t="shared" si="32"/>
        <v>232</v>
      </c>
      <c r="G24" s="25">
        <f t="shared" si="32"/>
        <v>470</v>
      </c>
      <c r="H24" s="25">
        <f>SUM(H22:H23)</f>
        <v>237</v>
      </c>
      <c r="I24" s="25">
        <f>SUM(I22:I23)</f>
        <v>267</v>
      </c>
      <c r="J24" s="25">
        <f>SUM(J22:J23)</f>
        <v>504</v>
      </c>
      <c r="K24" s="25">
        <f t="shared" ref="K24:S24" si="33">SUM(K22:K23)</f>
        <v>181</v>
      </c>
      <c r="L24" s="25">
        <f t="shared" si="33"/>
        <v>200</v>
      </c>
      <c r="M24" s="25">
        <f t="shared" si="33"/>
        <v>381</v>
      </c>
      <c r="N24" s="25">
        <f t="shared" si="33"/>
        <v>222</v>
      </c>
      <c r="O24" s="25">
        <f t="shared" si="33"/>
        <v>225</v>
      </c>
      <c r="P24" s="25">
        <f t="shared" si="33"/>
        <v>447</v>
      </c>
      <c r="Q24" s="25">
        <f t="shared" si="33"/>
        <v>207</v>
      </c>
      <c r="R24" s="25">
        <f t="shared" si="33"/>
        <v>241</v>
      </c>
      <c r="S24" s="25">
        <f t="shared" si="33"/>
        <v>448</v>
      </c>
      <c r="T24" s="25">
        <f t="shared" ref="T24:AB24" si="34">SUM(T22:T23)</f>
        <v>252</v>
      </c>
      <c r="U24" s="25">
        <f t="shared" si="34"/>
        <v>257</v>
      </c>
      <c r="V24" s="25">
        <f t="shared" si="34"/>
        <v>509</v>
      </c>
      <c r="W24" s="25">
        <f t="shared" si="34"/>
        <v>244</v>
      </c>
      <c r="X24" s="25">
        <f t="shared" si="34"/>
        <v>247</v>
      </c>
      <c r="Y24" s="25">
        <f t="shared" si="34"/>
        <v>491</v>
      </c>
      <c r="Z24" s="25">
        <f t="shared" si="34"/>
        <v>217</v>
      </c>
      <c r="AA24" s="25">
        <f>SUM(AA22:AA23)</f>
        <v>231</v>
      </c>
      <c r="AB24" s="32">
        <f t="shared" si="34"/>
        <v>448</v>
      </c>
      <c r="AC24" s="39"/>
      <c r="AD24" s="25"/>
      <c r="AE24" s="25"/>
      <c r="AF24" s="25"/>
      <c r="AG24" s="25"/>
      <c r="AH24" s="25"/>
      <c r="AI24" s="25"/>
      <c r="AJ24" s="25"/>
      <c r="AK24" s="33"/>
      <c r="AL24" s="40">
        <f>+AK24+AH24+AE24+AB24+Y24+V24+S24+P24+M24+J24+G24+D24</f>
        <v>4039</v>
      </c>
    </row>
    <row r="25" spans="1:38" ht="18" customHeight="1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AL25" s="40">
        <f>+AL16+AL24</f>
        <v>12003788</v>
      </c>
    </row>
    <row r="26" spans="1:38" s="28" customFormat="1" ht="18" customHeight="1" thickBot="1">
      <c r="A26" s="59" t="s">
        <v>16</v>
      </c>
      <c r="B26" s="58">
        <f>B16+B24</f>
        <v>607473</v>
      </c>
      <c r="C26" s="34">
        <f t="shared" ref="C26" si="35">C16+C24</f>
        <v>711937</v>
      </c>
      <c r="D26" s="34">
        <f>D16+D24</f>
        <v>1319410</v>
      </c>
      <c r="E26" s="34">
        <f t="shared" ref="E26:I26" si="36">E16+E24</f>
        <v>600109</v>
      </c>
      <c r="F26" s="34">
        <f t="shared" si="36"/>
        <v>603867</v>
      </c>
      <c r="G26" s="34">
        <f>G16+G24</f>
        <v>1203976</v>
      </c>
      <c r="H26" s="34">
        <f t="shared" si="36"/>
        <v>659058</v>
      </c>
      <c r="I26" s="34">
        <f t="shared" si="36"/>
        <v>713021</v>
      </c>
      <c r="J26" s="34">
        <f t="shared" ref="J26:O26" si="37">J16+J24</f>
        <v>1372079</v>
      </c>
      <c r="K26" s="34">
        <f t="shared" si="37"/>
        <v>685163</v>
      </c>
      <c r="L26" s="34">
        <f t="shared" si="37"/>
        <v>700771</v>
      </c>
      <c r="M26" s="34">
        <f t="shared" si="37"/>
        <v>1385934</v>
      </c>
      <c r="N26" s="34">
        <f t="shared" si="37"/>
        <v>621195</v>
      </c>
      <c r="O26" s="34">
        <f t="shared" si="37"/>
        <v>632481</v>
      </c>
      <c r="P26" s="34">
        <f>P16+P24</f>
        <v>1253676</v>
      </c>
      <c r="Q26" s="34">
        <f>Q16+Q24</f>
        <v>696828</v>
      </c>
      <c r="R26" s="34">
        <f>R16+R24</f>
        <v>651642</v>
      </c>
      <c r="S26" s="34">
        <f>S16+S24</f>
        <v>1348470</v>
      </c>
      <c r="T26" s="34">
        <f t="shared" ref="T26:X26" si="38">T16+T24</f>
        <v>795311</v>
      </c>
      <c r="U26" s="34">
        <f t="shared" si="38"/>
        <v>753068</v>
      </c>
      <c r="V26" s="34">
        <f t="shared" si="38"/>
        <v>1548379</v>
      </c>
      <c r="W26" s="35">
        <f t="shared" si="38"/>
        <v>706354</v>
      </c>
      <c r="X26" s="35">
        <f t="shared" si="38"/>
        <v>787491</v>
      </c>
      <c r="Y26" s="35">
        <f>Y16+Y24</f>
        <v>1493845</v>
      </c>
      <c r="Z26" s="35">
        <f t="shared" ref="Z26:AB26" si="39">Z16+Z24</f>
        <v>506217</v>
      </c>
      <c r="AA26" s="35">
        <f t="shared" si="39"/>
        <v>571802</v>
      </c>
      <c r="AB26" s="35">
        <f t="shared" si="39"/>
        <v>1078019</v>
      </c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8">
      <c r="A27" s="4"/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38">
      <c r="A28" s="4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X28" s="79" t="s">
        <v>15</v>
      </c>
      <c r="Y28" s="79"/>
      <c r="Z28" s="79"/>
      <c r="AA28" s="79"/>
      <c r="AB28" s="79"/>
    </row>
    <row r="29" spans="1:38" ht="40.5" customHeight="1">
      <c r="A29" s="4"/>
      <c r="B29" s="5"/>
      <c r="C29" s="5"/>
      <c r="D29" s="5"/>
      <c r="E29" s="6"/>
      <c r="F29" s="5"/>
      <c r="G29" s="5"/>
      <c r="H29" s="5"/>
      <c r="I29" s="5"/>
      <c r="J29" s="5"/>
      <c r="K29" s="5"/>
      <c r="L29" s="5"/>
      <c r="M29" s="5"/>
      <c r="N29" s="5"/>
      <c r="X29" s="81"/>
      <c r="Y29" s="81"/>
      <c r="Z29" s="81"/>
      <c r="AA29" s="81"/>
      <c r="AB29" s="81"/>
    </row>
    <row r="30" spans="1:38">
      <c r="A30" s="4"/>
      <c r="B30" s="5"/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X30" s="81"/>
      <c r="Y30" s="81"/>
      <c r="Z30" s="81"/>
      <c r="AA30" s="81"/>
      <c r="AB30" s="81"/>
    </row>
    <row r="31" spans="1:38" ht="15.75" customHeight="1">
      <c r="A31" s="4"/>
      <c r="B31" s="5"/>
      <c r="C31" s="5"/>
      <c r="D31" s="5"/>
      <c r="E31" s="6"/>
      <c r="F31" s="5"/>
      <c r="G31" s="5"/>
      <c r="H31" s="5"/>
      <c r="I31" s="5"/>
      <c r="J31" s="5"/>
      <c r="K31" s="5"/>
      <c r="L31" s="5"/>
      <c r="M31" s="5"/>
      <c r="N31" s="5"/>
      <c r="X31" s="81"/>
      <c r="Y31" s="81"/>
      <c r="Z31" s="81"/>
      <c r="AA31" s="81"/>
      <c r="AB31" s="81"/>
    </row>
    <row r="32" spans="1:38">
      <c r="A32" s="4"/>
      <c r="B32" s="5"/>
      <c r="C32" s="5"/>
      <c r="D32" s="5"/>
      <c r="E32" s="6"/>
      <c r="F32" s="5"/>
      <c r="G32" s="5"/>
      <c r="H32" s="5"/>
      <c r="I32" s="5"/>
      <c r="J32" s="5"/>
      <c r="K32" s="5"/>
      <c r="L32" s="5"/>
      <c r="M32" s="5"/>
      <c r="N32" s="5"/>
      <c r="X32" s="79" t="s">
        <v>37</v>
      </c>
      <c r="Y32" s="79"/>
      <c r="Z32" s="79"/>
      <c r="AA32" s="79"/>
      <c r="AB32" s="79"/>
    </row>
    <row r="33" spans="1:28">
      <c r="A33" s="4"/>
      <c r="B33" s="5"/>
      <c r="C33" s="5"/>
      <c r="D33" s="5"/>
      <c r="E33" s="6"/>
      <c r="F33" s="5"/>
      <c r="G33" s="5"/>
      <c r="H33" s="5"/>
      <c r="I33" s="5"/>
      <c r="J33" s="5"/>
      <c r="K33" s="5"/>
      <c r="L33" s="5"/>
      <c r="M33" s="5"/>
      <c r="N33" s="5"/>
      <c r="X33" s="79" t="s">
        <v>38</v>
      </c>
      <c r="Y33" s="79"/>
      <c r="Z33" s="79"/>
      <c r="AA33" s="79"/>
      <c r="AB33" s="79"/>
    </row>
    <row r="34" spans="1:28">
      <c r="A34" s="4"/>
      <c r="B34" s="5"/>
      <c r="C34" s="5"/>
      <c r="D34" s="5"/>
      <c r="E34" s="6"/>
      <c r="F34" s="5"/>
      <c r="G34" s="5"/>
      <c r="H34" s="5"/>
      <c r="I34" s="5"/>
      <c r="J34" s="5"/>
      <c r="K34" s="5"/>
      <c r="L34" s="5"/>
      <c r="M34" s="5"/>
      <c r="N34" s="5"/>
      <c r="X34" s="5"/>
      <c r="Y34" s="5"/>
      <c r="Z34" s="5"/>
      <c r="AA34" s="5"/>
      <c r="AB34" s="5"/>
    </row>
    <row r="35" spans="1:28">
      <c r="A35" s="4"/>
      <c r="B35" s="5"/>
      <c r="C35" s="5"/>
      <c r="D35" s="5"/>
      <c r="E35" s="6"/>
      <c r="F35" s="5"/>
      <c r="G35" s="5"/>
      <c r="H35" s="5"/>
      <c r="I35" s="5"/>
      <c r="J35" s="5"/>
      <c r="K35" s="5"/>
      <c r="L35" s="5"/>
      <c r="M35" s="5"/>
      <c r="N35" s="5"/>
      <c r="X35" s="5"/>
      <c r="Y35" s="5"/>
      <c r="Z35" s="5"/>
      <c r="AA35" s="5"/>
      <c r="AB35" s="5"/>
    </row>
    <row r="36" spans="1:28">
      <c r="A36" s="4"/>
      <c r="B36" s="5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X36" s="79" t="s">
        <v>26</v>
      </c>
      <c r="Y36" s="79"/>
      <c r="Z36" s="79"/>
      <c r="AA36" s="79"/>
      <c r="AB36" s="79"/>
    </row>
    <row r="37" spans="1:28" ht="51" customHeight="1">
      <c r="A37" s="4"/>
      <c r="B37" s="5"/>
      <c r="C37" s="5"/>
      <c r="D37" s="5"/>
      <c r="E37" s="6"/>
      <c r="F37" s="5"/>
      <c r="G37" s="5"/>
      <c r="H37" s="5"/>
      <c r="I37" s="5"/>
      <c r="J37" s="5"/>
      <c r="K37" s="5"/>
      <c r="L37" s="5"/>
      <c r="M37" s="5"/>
      <c r="N37" s="5"/>
      <c r="X37" s="80"/>
      <c r="Y37" s="80"/>
      <c r="Z37" s="80"/>
      <c r="AA37" s="80"/>
      <c r="AB37" s="80"/>
    </row>
    <row r="38" spans="1:28">
      <c r="E38" s="7"/>
      <c r="X38" s="80"/>
      <c r="Y38" s="80"/>
      <c r="Z38" s="80"/>
      <c r="AA38" s="80"/>
      <c r="AB38" s="80"/>
    </row>
    <row r="39" spans="1:28" ht="15" customHeight="1">
      <c r="B39" s="8"/>
      <c r="C39" s="8"/>
      <c r="X39" s="80"/>
      <c r="Y39" s="80"/>
      <c r="Z39" s="80"/>
      <c r="AA39" s="80"/>
      <c r="AB39" s="80"/>
    </row>
    <row r="40" spans="1:28">
      <c r="A40" s="8"/>
      <c r="B40" s="8"/>
      <c r="C40" s="8"/>
      <c r="X40" s="79" t="s">
        <v>41</v>
      </c>
      <c r="Y40" s="79"/>
      <c r="Z40" s="79"/>
      <c r="AA40" s="79"/>
      <c r="AB40" s="79"/>
    </row>
    <row r="41" spans="1:28" hidden="1">
      <c r="A41" s="8"/>
      <c r="B41" s="8"/>
      <c r="C41" s="8"/>
    </row>
    <row r="42" spans="1:28" hidden="1">
      <c r="X42" s="79" t="s">
        <v>31</v>
      </c>
      <c r="Y42" s="79"/>
      <c r="Z42" s="79"/>
      <c r="AA42" s="79"/>
      <c r="AB42" s="79"/>
    </row>
    <row r="43" spans="1:28" hidden="1"/>
    <row r="44" spans="1:28" hidden="1"/>
    <row r="45" spans="1:28">
      <c r="A45" t="s">
        <v>39</v>
      </c>
    </row>
    <row r="46" spans="1:28" ht="30.75" customHeight="1"/>
    <row r="48" spans="1:28">
      <c r="A48" s="26" t="s">
        <v>23</v>
      </c>
    </row>
    <row r="49" spans="1:1">
      <c r="A49" s="26" t="s">
        <v>24</v>
      </c>
    </row>
    <row r="50" spans="1:1">
      <c r="A50" s="26" t="s">
        <v>25</v>
      </c>
    </row>
    <row r="51" spans="1:1">
      <c r="A51" s="26" t="s">
        <v>10</v>
      </c>
    </row>
    <row r="52" spans="1:1">
      <c r="A52" s="26" t="s">
        <v>11</v>
      </c>
    </row>
    <row r="53" spans="1:1">
      <c r="A53" s="26" t="s">
        <v>12</v>
      </c>
    </row>
    <row r="54" spans="1:1">
      <c r="A54" s="26" t="s">
        <v>29</v>
      </c>
    </row>
    <row r="55" spans="1:1">
      <c r="A55" s="26" t="s">
        <v>28</v>
      </c>
    </row>
    <row r="56" spans="1:1">
      <c r="A56" s="26" t="s">
        <v>30</v>
      </c>
    </row>
    <row r="57" spans="1:1">
      <c r="A57" s="26" t="s">
        <v>32</v>
      </c>
    </row>
    <row r="58" spans="1:1">
      <c r="A58" s="26" t="s">
        <v>33</v>
      </c>
    </row>
    <row r="59" spans="1:1">
      <c r="A59" s="26" t="s">
        <v>34</v>
      </c>
    </row>
  </sheetData>
  <sheetProtection selectLockedCells="1" selectUnlockedCells="1"/>
  <mergeCells count="114">
    <mergeCell ref="B2:Y2"/>
    <mergeCell ref="AI2:AK2"/>
    <mergeCell ref="G6:G7"/>
    <mergeCell ref="B5:D5"/>
    <mergeCell ref="E5:G5"/>
    <mergeCell ref="H5:J5"/>
    <mergeCell ref="I6:I7"/>
    <mergeCell ref="J6:J7"/>
    <mergeCell ref="B6:B7"/>
    <mergeCell ref="C6:C7"/>
    <mergeCell ref="D6:D7"/>
    <mergeCell ref="E6:E7"/>
    <mergeCell ref="F6:F7"/>
    <mergeCell ref="H6:H7"/>
    <mergeCell ref="Z6:Z7"/>
    <mergeCell ref="AA6:AA7"/>
    <mergeCell ref="AB6:AB7"/>
    <mergeCell ref="T6:T7"/>
    <mergeCell ref="U6:U7"/>
    <mergeCell ref="V6:V7"/>
    <mergeCell ref="W6:W7"/>
    <mergeCell ref="Y6:Y7"/>
    <mergeCell ref="AC5:AE5"/>
    <mergeCell ref="AF5:AH5"/>
    <mergeCell ref="AI5:AK5"/>
    <mergeCell ref="A5:A7"/>
    <mergeCell ref="X6:X7"/>
    <mergeCell ref="T5:V5"/>
    <mergeCell ref="W5:Y5"/>
    <mergeCell ref="Z5:AB5"/>
    <mergeCell ref="E19:G19"/>
    <mergeCell ref="H19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A20:AA21"/>
    <mergeCell ref="T19:V19"/>
    <mergeCell ref="W19:Y19"/>
    <mergeCell ref="Z19:AB19"/>
    <mergeCell ref="AB20:AB21"/>
    <mergeCell ref="T20:T21"/>
    <mergeCell ref="U20:U21"/>
    <mergeCell ref="V20:V21"/>
    <mergeCell ref="X20:X21"/>
    <mergeCell ref="Y20:Y21"/>
    <mergeCell ref="Z20:Z21"/>
    <mergeCell ref="X36:AB36"/>
    <mergeCell ref="X37:AB39"/>
    <mergeCell ref="X40:AB40"/>
    <mergeCell ref="X42:AB42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X28:AB28"/>
    <mergeCell ref="X29:AB31"/>
    <mergeCell ref="X32:AB32"/>
    <mergeCell ref="X33:AB33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C19:AE19"/>
    <mergeCell ref="AF19:AH19"/>
    <mergeCell ref="AI19:AK19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Z1:AB1"/>
    <mergeCell ref="Z2:AB2"/>
    <mergeCell ref="B1:Y1"/>
    <mergeCell ref="A4:S4"/>
    <mergeCell ref="A18:S18"/>
    <mergeCell ref="N5:P5"/>
    <mergeCell ref="Q5:S5"/>
    <mergeCell ref="K19:M19"/>
    <mergeCell ref="N19:P19"/>
    <mergeCell ref="Q19:S19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K5:M5"/>
    <mergeCell ref="A1:A2"/>
    <mergeCell ref="A19:A21"/>
    <mergeCell ref="B19:D19"/>
    <mergeCell ref="W20:W21"/>
  </mergeCells>
  <printOptions horizontalCentered="1" verticalCentered="1"/>
  <pageMargins left="0.25" right="0.25" top="0.75" bottom="0.75" header="0.3" footer="0.3"/>
  <pageSetup paperSize="5" scale="47" fitToHeight="0" orientation="landscape" r:id="rId1"/>
  <headerFooter>
    <oddFooter>&amp;L&amp;7Diciembre 2018&amp;C&amp;7DOCUMENTO CONTROLADO
SGC-DA&amp;R&amp;7Página &amp;P de &amp;N</oddFooter>
  </headerFooter>
  <rowBreaks count="1" manualBreakCount="1">
    <brk id="46" max="47" man="1"/>
  </rowBreaks>
  <ignoredErrors>
    <ignoredError sqref="S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2do. Trimestre </vt:lpstr>
      <vt:lpstr>'2do. Trimestre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Wendolyne Castillo</dc:creator>
  <cp:keywords>DPYD</cp:keywords>
  <cp:lastModifiedBy>Wendolyne Castillo</cp:lastModifiedBy>
  <cp:lastPrinted>2022-10-07T15:34:56Z</cp:lastPrinted>
  <dcterms:created xsi:type="dcterms:W3CDTF">2015-05-19T13:53:25Z</dcterms:created>
  <dcterms:modified xsi:type="dcterms:W3CDTF">2022-10-07T20:00:05Z</dcterms:modified>
</cp:coreProperties>
</file>