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vin Uceta\Desktop\"/>
    </mc:Choice>
  </mc:AlternateContent>
  <bookViews>
    <workbookView xWindow="0" yWindow="0" windowWidth="16815" windowHeight="7530"/>
  </bookViews>
  <sheets>
    <sheet name="1era" sheetId="1" r:id="rId1"/>
    <sheet name="2da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3" l="1"/>
  <c r="F96" i="3"/>
  <c r="G95" i="3"/>
  <c r="F95" i="3"/>
  <c r="G94" i="3"/>
  <c r="F94" i="3"/>
  <c r="G93" i="3"/>
  <c r="F93" i="3"/>
  <c r="E93" i="3"/>
  <c r="G92" i="3"/>
  <c r="F92" i="3"/>
  <c r="F92" i="1"/>
  <c r="G92" i="1"/>
  <c r="F93" i="1"/>
  <c r="G93" i="1"/>
  <c r="F94" i="1"/>
  <c r="G94" i="1"/>
  <c r="F95" i="1"/>
  <c r="G95" i="1"/>
  <c r="F96" i="1"/>
  <c r="G96" i="1"/>
  <c r="E93" i="1"/>
  <c r="G98" i="3"/>
  <c r="F98" i="3"/>
  <c r="F99" i="3"/>
  <c r="G99" i="3"/>
  <c r="F98" i="1"/>
  <c r="G98" i="1"/>
  <c r="G99" i="1"/>
  <c r="F99" i="1"/>
  <c r="G97" i="1"/>
  <c r="F97" i="1"/>
  <c r="F97" i="3"/>
  <c r="G97" i="3"/>
  <c r="G752" i="3" l="1"/>
  <c r="F752" i="3"/>
  <c r="F763" i="1"/>
  <c r="G763" i="1"/>
  <c r="G91" i="1"/>
  <c r="F91" i="1"/>
  <c r="F91" i="3"/>
  <c r="G91" i="3"/>
  <c r="G474" i="3"/>
  <c r="F474" i="3"/>
  <c r="G473" i="3"/>
  <c r="F473" i="3"/>
  <c r="F478" i="1"/>
  <c r="G478" i="1"/>
  <c r="F477" i="1"/>
  <c r="G477" i="1"/>
  <c r="F1981" i="3" l="1"/>
  <c r="F1999" i="1" s="1"/>
  <c r="G1981" i="3"/>
  <c r="G1999" i="1" s="1"/>
  <c r="F1782" i="3"/>
  <c r="F1798" i="1" s="1"/>
  <c r="G1782" i="3"/>
  <c r="G1798" i="1" s="1"/>
  <c r="F1783" i="3"/>
  <c r="F1799" i="1" s="1"/>
  <c r="G1783" i="3"/>
  <c r="G1799" i="1" s="1"/>
  <c r="F1784" i="3"/>
  <c r="F1800" i="1" s="1"/>
  <c r="G1784" i="3"/>
  <c r="G1800" i="1" s="1"/>
  <c r="F1785" i="3"/>
  <c r="F1801" i="1" s="1"/>
  <c r="G1785" i="3"/>
  <c r="G1801" i="1" s="1"/>
  <c r="G1404" i="1"/>
  <c r="F1404" i="1"/>
  <c r="G1403" i="1"/>
  <c r="F1403" i="1"/>
  <c r="G1402" i="1"/>
  <c r="F1402" i="1"/>
  <c r="G1401" i="1"/>
  <c r="F1401" i="1"/>
  <c r="G1400" i="1"/>
  <c r="F1400" i="1"/>
  <c r="G1399" i="1"/>
  <c r="F1399" i="1"/>
  <c r="G1398" i="1"/>
  <c r="F1398" i="1"/>
  <c r="G1397" i="1"/>
  <c r="F1397" i="1"/>
  <c r="G1396" i="1"/>
  <c r="F1396" i="1"/>
  <c r="G1395" i="1"/>
  <c r="F1395" i="1"/>
  <c r="G1394" i="1"/>
  <c r="F1394" i="1"/>
  <c r="G1393" i="1"/>
  <c r="F1393" i="1"/>
  <c r="F1381" i="3"/>
  <c r="G1381" i="3"/>
  <c r="F1382" i="3"/>
  <c r="G1382" i="3"/>
  <c r="F1383" i="3"/>
  <c r="G1383" i="3"/>
  <c r="F1384" i="3"/>
  <c r="G1384" i="3"/>
  <c r="F1385" i="3"/>
  <c r="G1385" i="3"/>
  <c r="F1386" i="3"/>
  <c r="G1386" i="3"/>
  <c r="F1387" i="3"/>
  <c r="G1387" i="3"/>
  <c r="F1388" i="3"/>
  <c r="G1388" i="3"/>
  <c r="F1389" i="3"/>
  <c r="G1389" i="3"/>
  <c r="F1390" i="3"/>
  <c r="G1390" i="3"/>
  <c r="F1391" i="3"/>
  <c r="G1391" i="3"/>
  <c r="F1392" i="3"/>
  <c r="G1392" i="3"/>
  <c r="E1970" i="3" l="1"/>
  <c r="E1806" i="3"/>
  <c r="E1805" i="3"/>
  <c r="E1804" i="3"/>
  <c r="E1405" i="3"/>
  <c r="E1258" i="3"/>
  <c r="E1988" i="1"/>
  <c r="E1822" i="1" l="1"/>
  <c r="E1821" i="1"/>
  <c r="E1820" i="1"/>
  <c r="E1417" i="1" l="1"/>
  <c r="E1270" i="1" l="1"/>
  <c r="G1051" i="3" l="1"/>
  <c r="F1051" i="3"/>
  <c r="G1050" i="3"/>
  <c r="F1050" i="3"/>
  <c r="G1049" i="3"/>
  <c r="F1049" i="3"/>
  <c r="G1048" i="3"/>
  <c r="F1048" i="3"/>
  <c r="G1047" i="3"/>
  <c r="F1047" i="3"/>
  <c r="G1046" i="3"/>
  <c r="F1046" i="3"/>
  <c r="G1045" i="3"/>
  <c r="F1045" i="3"/>
  <c r="G1044" i="3"/>
  <c r="F1044" i="3"/>
  <c r="G1043" i="3"/>
  <c r="F1043" i="3"/>
  <c r="G1042" i="3"/>
  <c r="F1042" i="3"/>
  <c r="G1041" i="3"/>
  <c r="F1041" i="3"/>
  <c r="G1040" i="3"/>
  <c r="F1040" i="3"/>
  <c r="G1039" i="3"/>
  <c r="F1039" i="3"/>
  <c r="G1038" i="3"/>
  <c r="F1038" i="3"/>
  <c r="G1037" i="3"/>
  <c r="F1037" i="3"/>
  <c r="G1036" i="3"/>
  <c r="F1036" i="3"/>
  <c r="G1035" i="3"/>
  <c r="F1035" i="3"/>
  <c r="E1035" i="3"/>
  <c r="G1034" i="3"/>
  <c r="F1034" i="3"/>
  <c r="G1033" i="3"/>
  <c r="F1033" i="3"/>
  <c r="G1032" i="3"/>
  <c r="F1032" i="3"/>
  <c r="G1031" i="3"/>
  <c r="F1031" i="3"/>
  <c r="G1030" i="3"/>
  <c r="F1030" i="3"/>
  <c r="G1029" i="3"/>
  <c r="F1029" i="3"/>
  <c r="G1028" i="3"/>
  <c r="F1028" i="3"/>
  <c r="G1027" i="3"/>
  <c r="F1027" i="3"/>
  <c r="G1026" i="3"/>
  <c r="F1026" i="3"/>
  <c r="G1025" i="3"/>
  <c r="F1025" i="3"/>
  <c r="G1024" i="3"/>
  <c r="F1024" i="3"/>
  <c r="G1023" i="3"/>
  <c r="F1023" i="3"/>
  <c r="G1022" i="3"/>
  <c r="F1022" i="3"/>
  <c r="G1021" i="3"/>
  <c r="F1021" i="3"/>
  <c r="G1020" i="3"/>
  <c r="F1020" i="3"/>
  <c r="G1019" i="3"/>
  <c r="F1019" i="3"/>
  <c r="G978" i="3"/>
  <c r="F978" i="3"/>
  <c r="G977" i="3"/>
  <c r="F977" i="3"/>
  <c r="G976" i="3"/>
  <c r="F976" i="3"/>
  <c r="G975" i="3"/>
  <c r="F975" i="3"/>
  <c r="G974" i="3"/>
  <c r="F974" i="3"/>
  <c r="G973" i="3"/>
  <c r="F973" i="3"/>
  <c r="G972" i="3"/>
  <c r="F972" i="3"/>
  <c r="G971" i="3"/>
  <c r="F971" i="3"/>
  <c r="G952" i="3"/>
  <c r="F952" i="3"/>
  <c r="G951" i="3"/>
  <c r="F951" i="3"/>
  <c r="E934" i="3"/>
  <c r="E933" i="3"/>
  <c r="E932" i="3"/>
  <c r="E931" i="3"/>
  <c r="E910" i="3"/>
  <c r="G846" i="3"/>
  <c r="F846" i="3"/>
  <c r="G845" i="3"/>
  <c r="F845" i="3"/>
  <c r="G844" i="3"/>
  <c r="F844" i="3"/>
  <c r="G843" i="3"/>
  <c r="F843" i="3"/>
  <c r="G842" i="3"/>
  <c r="F842" i="3"/>
  <c r="G841" i="3"/>
  <c r="F841" i="3"/>
  <c r="G840" i="3"/>
  <c r="F840" i="3"/>
  <c r="G839" i="3"/>
  <c r="F839" i="3"/>
  <c r="G779" i="3"/>
  <c r="F779" i="3"/>
  <c r="G778" i="3"/>
  <c r="F778" i="3"/>
  <c r="G777" i="3"/>
  <c r="F777" i="3"/>
  <c r="G776" i="3"/>
  <c r="F776" i="3"/>
  <c r="G775" i="3"/>
  <c r="F775" i="3"/>
  <c r="G774" i="3"/>
  <c r="F774" i="3"/>
  <c r="G773" i="3"/>
  <c r="F773" i="3"/>
  <c r="G772" i="3"/>
  <c r="F772" i="3"/>
  <c r="G771" i="3"/>
  <c r="F771" i="3"/>
  <c r="F770" i="3"/>
  <c r="E759" i="3"/>
  <c r="G751" i="3"/>
  <c r="F751" i="3"/>
  <c r="G750" i="3"/>
  <c r="F750" i="3"/>
  <c r="G749" i="3"/>
  <c r="F749" i="3"/>
  <c r="G748" i="3"/>
  <c r="F748" i="3"/>
  <c r="G747" i="3"/>
  <c r="F747" i="3"/>
  <c r="G746" i="3"/>
  <c r="F746" i="3"/>
  <c r="G745" i="3"/>
  <c r="F745" i="3"/>
  <c r="G707" i="3"/>
  <c r="F707" i="3"/>
  <c r="G706" i="3"/>
  <c r="F706" i="3"/>
  <c r="G705" i="3"/>
  <c r="F705" i="3"/>
  <c r="G704" i="3"/>
  <c r="F704" i="3"/>
  <c r="G703" i="3"/>
  <c r="F703" i="3"/>
  <c r="G702" i="3"/>
  <c r="F702" i="3"/>
  <c r="E633" i="3"/>
  <c r="G607" i="3"/>
  <c r="F607" i="3"/>
  <c r="G606" i="3"/>
  <c r="F606" i="3"/>
  <c r="G605" i="3"/>
  <c r="F605" i="3"/>
  <c r="G604" i="3"/>
  <c r="F604" i="3"/>
  <c r="G603" i="3"/>
  <c r="F603" i="3"/>
  <c r="G602" i="3"/>
  <c r="F602" i="3"/>
  <c r="G601" i="3"/>
  <c r="F601" i="3"/>
  <c r="G600" i="3"/>
  <c r="F600" i="3"/>
  <c r="G599" i="3"/>
  <c r="F599" i="3"/>
  <c r="G598" i="3"/>
  <c r="F598" i="3"/>
  <c r="G597" i="3"/>
  <c r="F597" i="3"/>
  <c r="G596" i="3"/>
  <c r="F596" i="3"/>
  <c r="G595" i="3"/>
  <c r="F595" i="3"/>
  <c r="G594" i="3"/>
  <c r="F594" i="3"/>
  <c r="G593" i="3"/>
  <c r="F593" i="3"/>
  <c r="G592" i="3"/>
  <c r="F592" i="3"/>
  <c r="G591" i="3"/>
  <c r="F591" i="3"/>
  <c r="G590" i="3"/>
  <c r="F590" i="3"/>
  <c r="G589" i="3"/>
  <c r="F589" i="3"/>
  <c r="G588" i="3"/>
  <c r="F588" i="3"/>
  <c r="G587" i="3"/>
  <c r="F587" i="3"/>
  <c r="G586" i="3"/>
  <c r="F586" i="3"/>
  <c r="G585" i="3"/>
  <c r="F585" i="3"/>
  <c r="G584" i="3"/>
  <c r="F584" i="3"/>
  <c r="G583" i="3"/>
  <c r="F583" i="3"/>
  <c r="G582" i="3"/>
  <c r="F582" i="3"/>
  <c r="G581" i="3"/>
  <c r="F581" i="3"/>
  <c r="G580" i="3"/>
  <c r="F580" i="3"/>
  <c r="G579" i="3"/>
  <c r="F579" i="3"/>
  <c r="G578" i="3"/>
  <c r="F578" i="3"/>
  <c r="G577" i="3"/>
  <c r="F577" i="3"/>
  <c r="G576" i="3"/>
  <c r="F576" i="3"/>
  <c r="G575" i="3"/>
  <c r="F575" i="3"/>
  <c r="G574" i="3"/>
  <c r="F574" i="3"/>
  <c r="G573" i="3"/>
  <c r="F573" i="3"/>
  <c r="G572" i="3"/>
  <c r="F572" i="3"/>
  <c r="G571" i="3"/>
  <c r="F571" i="3"/>
  <c r="G570" i="3"/>
  <c r="F570" i="3"/>
  <c r="G569" i="3"/>
  <c r="F569" i="3"/>
  <c r="G568" i="3"/>
  <c r="F568" i="3"/>
  <c r="G567" i="3"/>
  <c r="F567" i="3"/>
  <c r="G566" i="3"/>
  <c r="F566" i="3"/>
  <c r="G565" i="3"/>
  <c r="F565" i="3"/>
  <c r="G564" i="3"/>
  <c r="F564" i="3"/>
  <c r="G563" i="3"/>
  <c r="F563" i="3"/>
  <c r="G562" i="3"/>
  <c r="F562" i="3"/>
  <c r="G561" i="3"/>
  <c r="F561" i="3"/>
  <c r="G560" i="3"/>
  <c r="F560" i="3"/>
  <c r="G559" i="3"/>
  <c r="F559" i="3"/>
  <c r="G558" i="3"/>
  <c r="F558" i="3"/>
  <c r="G557" i="3"/>
  <c r="F557" i="3"/>
  <c r="G556" i="3"/>
  <c r="F556" i="3"/>
  <c r="G505" i="3"/>
  <c r="F505" i="3"/>
  <c r="G472" i="3"/>
  <c r="F472" i="3"/>
  <c r="G471" i="3"/>
  <c r="F471" i="3"/>
  <c r="G470" i="3"/>
  <c r="F470" i="3"/>
  <c r="G436" i="3"/>
  <c r="F436" i="3"/>
  <c r="G435" i="3"/>
  <c r="F435" i="3"/>
  <c r="G434" i="3"/>
  <c r="F434" i="3"/>
  <c r="G433" i="3"/>
  <c r="F433" i="3"/>
  <c r="G432" i="3"/>
  <c r="F432" i="3"/>
  <c r="G431" i="3"/>
  <c r="F431" i="3"/>
  <c r="G430" i="3"/>
  <c r="F430" i="3"/>
  <c r="G429" i="3"/>
  <c r="F429" i="3"/>
  <c r="G428" i="3"/>
  <c r="F428" i="3"/>
  <c r="G427" i="3"/>
  <c r="F427" i="3"/>
  <c r="G426" i="3"/>
  <c r="F426" i="3"/>
  <c r="G425" i="3"/>
  <c r="F425" i="3"/>
  <c r="E394" i="3"/>
  <c r="E393" i="3"/>
  <c r="G345" i="3"/>
  <c r="F345" i="3"/>
  <c r="G344" i="3"/>
  <c r="F344" i="3"/>
  <c r="G343" i="3"/>
  <c r="F343" i="3"/>
  <c r="G342" i="3"/>
  <c r="F342" i="3"/>
  <c r="G341" i="3"/>
  <c r="F341" i="3"/>
  <c r="G340" i="3"/>
  <c r="F340" i="3"/>
  <c r="G339" i="3"/>
  <c r="F339" i="3"/>
  <c r="G338" i="3"/>
  <c r="F338" i="3"/>
  <c r="G337" i="3"/>
  <c r="F337" i="3"/>
  <c r="G336" i="3"/>
  <c r="F336" i="3"/>
  <c r="G335" i="3"/>
  <c r="F335" i="3"/>
  <c r="G334" i="3"/>
  <c r="F334" i="3"/>
  <c r="G333" i="3"/>
  <c r="F333" i="3"/>
  <c r="G332" i="3"/>
  <c r="F332" i="3"/>
  <c r="G277" i="3"/>
  <c r="F277" i="3"/>
  <c r="G276" i="3"/>
  <c r="F276" i="3"/>
  <c r="G275" i="3"/>
  <c r="F275" i="3"/>
  <c r="G229" i="3"/>
  <c r="F229" i="3"/>
  <c r="G228" i="3"/>
  <c r="F228" i="3"/>
  <c r="G227" i="3"/>
  <c r="F227" i="3"/>
  <c r="G226" i="3"/>
  <c r="F226" i="3"/>
  <c r="G225" i="3"/>
  <c r="F225" i="3"/>
  <c r="G224" i="3"/>
  <c r="F224" i="3"/>
  <c r="G223" i="3"/>
  <c r="F223" i="3"/>
  <c r="G222" i="3"/>
  <c r="F222" i="3"/>
  <c r="G221" i="3"/>
  <c r="F221" i="3"/>
  <c r="G220" i="3"/>
  <c r="F220" i="3"/>
  <c r="G219" i="3"/>
  <c r="F219" i="3"/>
  <c r="G218" i="3"/>
  <c r="F218" i="3"/>
  <c r="G217" i="3"/>
  <c r="F217" i="3"/>
  <c r="G216" i="3"/>
  <c r="F216" i="3"/>
  <c r="G215" i="3"/>
  <c r="F215" i="3"/>
  <c r="G214" i="3"/>
  <c r="F214" i="3"/>
  <c r="G213" i="3"/>
  <c r="F213" i="3"/>
  <c r="G212" i="3"/>
  <c r="F212" i="3"/>
  <c r="G211" i="3"/>
  <c r="F211" i="3"/>
  <c r="G210" i="3"/>
  <c r="F210" i="3"/>
  <c r="G209" i="3"/>
  <c r="F209" i="3"/>
  <c r="G208" i="3"/>
  <c r="F208" i="3"/>
  <c r="G207" i="3"/>
  <c r="F207" i="3"/>
  <c r="G206" i="3"/>
  <c r="F206" i="3"/>
  <c r="G205" i="3"/>
  <c r="F205" i="3"/>
  <c r="G187" i="3"/>
  <c r="F187" i="3"/>
  <c r="G186" i="3"/>
  <c r="F186" i="3"/>
  <c r="G185" i="3"/>
  <c r="F185" i="3"/>
  <c r="G184" i="3"/>
  <c r="F184" i="3"/>
  <c r="G183" i="3"/>
  <c r="F183" i="3"/>
  <c r="G182" i="3"/>
  <c r="F182" i="3"/>
  <c r="G181" i="3"/>
  <c r="F181" i="3"/>
  <c r="G180" i="3"/>
  <c r="F180" i="3"/>
  <c r="G179" i="3"/>
  <c r="F179" i="3"/>
  <c r="G178" i="3"/>
  <c r="F178" i="3"/>
  <c r="G177" i="3"/>
  <c r="F177" i="3"/>
  <c r="G176" i="3"/>
  <c r="F176" i="3"/>
  <c r="G146" i="3"/>
  <c r="F146" i="3"/>
  <c r="G129" i="3"/>
  <c r="F129" i="3"/>
  <c r="G128" i="3"/>
  <c r="F128" i="3"/>
  <c r="G90" i="3"/>
  <c r="F90" i="3"/>
  <c r="G89" i="3"/>
  <c r="F89" i="3"/>
  <c r="G88" i="3"/>
  <c r="F88" i="3"/>
  <c r="G87" i="3"/>
  <c r="F87" i="3"/>
  <c r="G86" i="3"/>
  <c r="F86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E74" i="3"/>
  <c r="E34" i="3"/>
  <c r="E33" i="3"/>
  <c r="E32" i="3"/>
  <c r="E13" i="3"/>
  <c r="F1030" i="1" l="1"/>
  <c r="G1030" i="1"/>
  <c r="F1031" i="1"/>
  <c r="G1031" i="1"/>
  <c r="F1032" i="1"/>
  <c r="G1032" i="1"/>
  <c r="F1033" i="1"/>
  <c r="G1033" i="1"/>
  <c r="F1034" i="1"/>
  <c r="G1034" i="1"/>
  <c r="F1035" i="1"/>
  <c r="G1035" i="1"/>
  <c r="F1036" i="1"/>
  <c r="G1036" i="1"/>
  <c r="F1037" i="1"/>
  <c r="G1037" i="1"/>
  <c r="F1038" i="1"/>
  <c r="G1038" i="1"/>
  <c r="F1039" i="1"/>
  <c r="G1039" i="1"/>
  <c r="F1040" i="1"/>
  <c r="G1040" i="1"/>
  <c r="F1041" i="1"/>
  <c r="G1041" i="1"/>
  <c r="F1042" i="1"/>
  <c r="G1042" i="1"/>
  <c r="F1043" i="1"/>
  <c r="G1043" i="1"/>
  <c r="F1044" i="1"/>
  <c r="G1044" i="1"/>
  <c r="F1045" i="1"/>
  <c r="G1045" i="1"/>
  <c r="F1046" i="1"/>
  <c r="G1046" i="1"/>
  <c r="F1047" i="1"/>
  <c r="G1047" i="1"/>
  <c r="F1048" i="1"/>
  <c r="G1048" i="1"/>
  <c r="F1049" i="1"/>
  <c r="G1049" i="1"/>
  <c r="F1050" i="1"/>
  <c r="G1050" i="1"/>
  <c r="F1051" i="1"/>
  <c r="G1051" i="1"/>
  <c r="F1052" i="1"/>
  <c r="G1052" i="1"/>
  <c r="F1053" i="1"/>
  <c r="G1053" i="1"/>
  <c r="F1054" i="1"/>
  <c r="G1054" i="1"/>
  <c r="F1055" i="1"/>
  <c r="G1055" i="1"/>
  <c r="F1056" i="1"/>
  <c r="G1056" i="1"/>
  <c r="F1057" i="1"/>
  <c r="G1057" i="1"/>
  <c r="F1058" i="1"/>
  <c r="G1058" i="1"/>
  <c r="F1059" i="1"/>
  <c r="G1059" i="1"/>
  <c r="F1060" i="1"/>
  <c r="G1060" i="1"/>
  <c r="F1061" i="1"/>
  <c r="G1061" i="1"/>
  <c r="F1062" i="1"/>
  <c r="G1062" i="1"/>
  <c r="E1046" i="1"/>
  <c r="E945" i="1" l="1"/>
  <c r="E944" i="1"/>
  <c r="E943" i="1"/>
  <c r="E942" i="1"/>
  <c r="E921" i="1"/>
  <c r="F856" i="1" l="1"/>
  <c r="G856" i="1"/>
  <c r="E770" i="1" l="1"/>
  <c r="G762" i="1" l="1"/>
  <c r="E642" i="1" l="1"/>
  <c r="F615" i="1" l="1"/>
  <c r="G615" i="1"/>
  <c r="F564" i="1"/>
  <c r="G564" i="1"/>
  <c r="F565" i="1"/>
  <c r="G565" i="1"/>
  <c r="F566" i="1"/>
  <c r="G566" i="1"/>
  <c r="F567" i="1"/>
  <c r="G567" i="1"/>
  <c r="F568" i="1"/>
  <c r="G568" i="1"/>
  <c r="F569" i="1"/>
  <c r="G569" i="1"/>
  <c r="F570" i="1"/>
  <c r="G570" i="1"/>
  <c r="F571" i="1"/>
  <c r="G571" i="1"/>
  <c r="F572" i="1"/>
  <c r="G572" i="1"/>
  <c r="F573" i="1"/>
  <c r="G573" i="1"/>
  <c r="F574" i="1"/>
  <c r="G574" i="1"/>
  <c r="F575" i="1"/>
  <c r="G575" i="1"/>
  <c r="F576" i="1"/>
  <c r="G576" i="1"/>
  <c r="F577" i="1"/>
  <c r="G577" i="1"/>
  <c r="F578" i="1"/>
  <c r="G578" i="1"/>
  <c r="F579" i="1"/>
  <c r="G579" i="1"/>
  <c r="F580" i="1"/>
  <c r="G580" i="1"/>
  <c r="F581" i="1"/>
  <c r="G581" i="1"/>
  <c r="F582" i="1"/>
  <c r="G582" i="1"/>
  <c r="F583" i="1"/>
  <c r="G583" i="1"/>
  <c r="F584" i="1"/>
  <c r="G584" i="1"/>
  <c r="F585" i="1"/>
  <c r="G585" i="1"/>
  <c r="F586" i="1"/>
  <c r="G586" i="1"/>
  <c r="F587" i="1"/>
  <c r="G587" i="1"/>
  <c r="F588" i="1"/>
  <c r="G588" i="1"/>
  <c r="F589" i="1"/>
  <c r="G589" i="1"/>
  <c r="F590" i="1"/>
  <c r="G590" i="1"/>
  <c r="F591" i="1"/>
  <c r="G591" i="1"/>
  <c r="F592" i="1"/>
  <c r="G592" i="1"/>
  <c r="F593" i="1"/>
  <c r="G593" i="1"/>
  <c r="F594" i="1"/>
  <c r="G594" i="1"/>
  <c r="F595" i="1"/>
  <c r="G595" i="1"/>
  <c r="F596" i="1"/>
  <c r="G596" i="1"/>
  <c r="F597" i="1"/>
  <c r="G597" i="1"/>
  <c r="F598" i="1"/>
  <c r="G598" i="1"/>
  <c r="F599" i="1"/>
  <c r="G599" i="1"/>
  <c r="F600" i="1"/>
  <c r="G600" i="1"/>
  <c r="F601" i="1"/>
  <c r="G601" i="1"/>
  <c r="F602" i="1"/>
  <c r="G602" i="1"/>
  <c r="F603" i="1"/>
  <c r="G603" i="1"/>
  <c r="F604" i="1"/>
  <c r="G604" i="1"/>
  <c r="F605" i="1"/>
  <c r="G605" i="1"/>
  <c r="F606" i="1"/>
  <c r="G606" i="1"/>
  <c r="F607" i="1"/>
  <c r="G607" i="1"/>
  <c r="F608" i="1"/>
  <c r="G608" i="1"/>
  <c r="F609" i="1"/>
  <c r="G609" i="1"/>
  <c r="F610" i="1"/>
  <c r="G610" i="1"/>
  <c r="F611" i="1"/>
  <c r="G611" i="1"/>
  <c r="F612" i="1"/>
  <c r="G612" i="1"/>
  <c r="F436" i="1" l="1"/>
  <c r="G436" i="1"/>
  <c r="E398" i="1"/>
  <c r="E397" i="1"/>
  <c r="F337" i="1" l="1"/>
  <c r="G337" i="1"/>
  <c r="F342" i="1"/>
  <c r="G342" i="1"/>
  <c r="F347" i="1"/>
  <c r="G347" i="1"/>
  <c r="G757" i="1" l="1"/>
  <c r="F757" i="1"/>
  <c r="F762" i="1"/>
  <c r="G788" i="1" l="1"/>
  <c r="F788" i="1"/>
  <c r="G854" i="1"/>
  <c r="F854" i="1"/>
  <c r="G985" i="1"/>
  <c r="F985" i="1"/>
  <c r="G989" i="1"/>
  <c r="F989" i="1"/>
  <c r="G760" i="1"/>
  <c r="F760" i="1"/>
  <c r="G785" i="1"/>
  <c r="F785" i="1"/>
  <c r="G786" i="1"/>
  <c r="F786" i="1"/>
  <c r="G962" i="1"/>
  <c r="F962" i="1"/>
  <c r="G983" i="1"/>
  <c r="F983" i="1"/>
  <c r="G984" i="1"/>
  <c r="F984" i="1"/>
  <c r="G759" i="1"/>
  <c r="F759" i="1"/>
  <c r="G784" i="1"/>
  <c r="F784" i="1"/>
  <c r="G851" i="1"/>
  <c r="F851" i="1"/>
  <c r="G986" i="1"/>
  <c r="F986" i="1"/>
  <c r="G783" i="1"/>
  <c r="F783" i="1"/>
  <c r="G850" i="1"/>
  <c r="F850" i="1"/>
  <c r="G853" i="1"/>
  <c r="F853" i="1"/>
  <c r="G988" i="1"/>
  <c r="F988" i="1"/>
  <c r="G782" i="1"/>
  <c r="F782" i="1"/>
  <c r="G789" i="1"/>
  <c r="F789" i="1"/>
  <c r="G756" i="1"/>
  <c r="F756" i="1"/>
  <c r="G855" i="1"/>
  <c r="F855" i="1"/>
  <c r="G963" i="1"/>
  <c r="F963" i="1"/>
  <c r="G440" i="1"/>
  <c r="F440" i="1"/>
  <c r="G474" i="1"/>
  <c r="F474" i="1"/>
  <c r="G715" i="1"/>
  <c r="F715" i="1"/>
  <c r="G338" i="1"/>
  <c r="F338" i="1"/>
  <c r="G344" i="1"/>
  <c r="F344" i="1"/>
  <c r="G346" i="1"/>
  <c r="F346" i="1"/>
  <c r="G430" i="1"/>
  <c r="F430" i="1"/>
  <c r="G435" i="1"/>
  <c r="F435" i="1"/>
  <c r="G439" i="1"/>
  <c r="F439" i="1"/>
  <c r="G510" i="1"/>
  <c r="F510" i="1"/>
  <c r="G614" i="1"/>
  <c r="F614" i="1"/>
  <c r="G713" i="1"/>
  <c r="F713" i="1"/>
  <c r="G339" i="1"/>
  <c r="F339" i="1"/>
  <c r="G341" i="1"/>
  <c r="F341" i="1"/>
  <c r="G345" i="1"/>
  <c r="F345" i="1"/>
  <c r="G433" i="1"/>
  <c r="F433" i="1"/>
  <c r="G438" i="1"/>
  <c r="F438" i="1"/>
  <c r="G712" i="1"/>
  <c r="F712" i="1"/>
  <c r="G716" i="1"/>
  <c r="F716" i="1"/>
  <c r="G335" i="1"/>
  <c r="F335" i="1"/>
  <c r="G340" i="1"/>
  <c r="F340" i="1"/>
  <c r="G348" i="1"/>
  <c r="F348" i="1"/>
  <c r="G432" i="1"/>
  <c r="F432" i="1"/>
  <c r="G437" i="1"/>
  <c r="F437" i="1"/>
  <c r="G613" i="1"/>
  <c r="F613" i="1"/>
  <c r="G711" i="1"/>
  <c r="F711" i="1"/>
  <c r="G714" i="1"/>
  <c r="F714" i="1"/>
  <c r="G982" i="1" l="1"/>
  <c r="F982" i="1"/>
  <c r="G761" i="1"/>
  <c r="F761" i="1"/>
  <c r="G758" i="1"/>
  <c r="F758" i="1"/>
  <c r="G787" i="1"/>
  <c r="F787" i="1"/>
  <c r="F781" i="1"/>
  <c r="G790" i="1"/>
  <c r="F790" i="1"/>
  <c r="G987" i="1"/>
  <c r="F987" i="1"/>
  <c r="G852" i="1"/>
  <c r="F852" i="1"/>
  <c r="G857" i="1"/>
  <c r="F857" i="1"/>
  <c r="G429" i="1"/>
  <c r="F429" i="1"/>
  <c r="G336" i="1"/>
  <c r="F336" i="1"/>
  <c r="G476" i="1"/>
  <c r="F476" i="1"/>
  <c r="G431" i="1"/>
  <c r="F431" i="1"/>
  <c r="G434" i="1"/>
  <c r="F434" i="1"/>
  <c r="G343" i="1"/>
  <c r="F343" i="1"/>
  <c r="G475" i="1"/>
  <c r="F475" i="1"/>
  <c r="F277" i="1"/>
  <c r="G277" i="1"/>
  <c r="F278" i="1"/>
  <c r="G278" i="1"/>
  <c r="F279" i="1"/>
  <c r="G279" i="1"/>
  <c r="F227" i="1" l="1"/>
  <c r="G227" i="1"/>
  <c r="F228" i="1"/>
  <c r="G228" i="1"/>
  <c r="F229" i="1"/>
  <c r="G229" i="1"/>
  <c r="F230" i="1"/>
  <c r="G230" i="1"/>
  <c r="F206" i="1" l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177" i="1" l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46" i="1" l="1"/>
  <c r="G146" i="1"/>
  <c r="G128" i="1" l="1"/>
  <c r="G129" i="1"/>
  <c r="F128" i="1"/>
  <c r="F129" i="1"/>
  <c r="F76" i="1" l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E74" i="1"/>
  <c r="E34" i="1"/>
  <c r="E33" i="1"/>
  <c r="E32" i="1"/>
  <c r="E13" i="1" l="1"/>
</calcChain>
</file>

<file path=xl/comments1.xml><?xml version="1.0" encoding="utf-8"?>
<comments xmlns="http://schemas.openxmlformats.org/spreadsheetml/2006/main">
  <authors>
    <author>Cesar de Leon</author>
    <author>Jenny</author>
  </authors>
  <commentList>
    <comment ref="A518" authorId="0" shapeId="0">
      <text>
        <r>
          <rPr>
            <b/>
            <sz val="9"/>
            <color indexed="81"/>
            <rFont val="Tahoma"/>
            <family val="2"/>
          </rPr>
          <t>Cesar de Leon: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34" authorId="1" shapeId="0">
      <text>
        <r>
          <rPr>
            <b/>
            <sz val="9"/>
            <color indexed="81"/>
            <rFont val="Tahoma"/>
            <family val="2"/>
          </rPr>
          <t>Jenny:</t>
        </r>
        <r>
          <rPr>
            <sz val="9"/>
            <color indexed="81"/>
            <rFont val="Tahoma"/>
            <family val="2"/>
          </rPr>
          <t xml:space="preserve">
financiero siab</t>
        </r>
      </text>
    </comment>
  </commentList>
</comments>
</file>

<file path=xl/comments2.xml><?xml version="1.0" encoding="utf-8"?>
<comments xmlns="http://schemas.openxmlformats.org/spreadsheetml/2006/main">
  <authors>
    <author>Jenny</author>
  </authors>
  <commentList>
    <comment ref="B923" authorId="0" shapeId="0">
      <text>
        <r>
          <rPr>
            <b/>
            <sz val="9"/>
            <color indexed="81"/>
            <rFont val="Tahoma"/>
            <family val="2"/>
          </rPr>
          <t>Jenny:</t>
        </r>
        <r>
          <rPr>
            <sz val="9"/>
            <color indexed="81"/>
            <rFont val="Tahoma"/>
            <family val="2"/>
          </rPr>
          <t xml:space="preserve">
financiero siab</t>
        </r>
      </text>
    </comment>
  </commentList>
</comments>
</file>

<file path=xl/sharedStrings.xml><?xml version="1.0" encoding="utf-8"?>
<sst xmlns="http://schemas.openxmlformats.org/spreadsheetml/2006/main" count="8077" uniqueCount="1381">
  <si>
    <t xml:space="preserve">   </t>
  </si>
  <si>
    <t>DESCRIPCION DEL BIEN MUEBLE O INTANGIBLE</t>
  </si>
  <si>
    <t>Fecha de Adquisición</t>
  </si>
  <si>
    <t>Cód. Inst.</t>
  </si>
  <si>
    <t>Cód. Bienes Nacionales</t>
  </si>
  <si>
    <t>Nombre del Bien Mueble o Intangible</t>
  </si>
  <si>
    <t xml:space="preserve">Monto de Adquisición </t>
  </si>
  <si>
    <t>Depreciacion Acumulada</t>
  </si>
  <si>
    <t>Valor en Libro</t>
  </si>
  <si>
    <t>-</t>
  </si>
  <si>
    <t>CPU DELL C/NEGRO CN-04FF47-64C80-452-16Y MINI TOWER</t>
  </si>
  <si>
    <t>IMPRESORA HP LASERJET 227 MULTIUSO</t>
  </si>
  <si>
    <t>IMPRESORA HP LASERJET MULTIFUCIONAL 176N</t>
  </si>
  <si>
    <t>MONITOR DELL 19" FLAT E1914H C/NEGRO OPTIPLEX 3020 MINI TOWER</t>
  </si>
  <si>
    <t>ARCHIVO C/BLANCO DE 3 GAVETAS METAL ALUMINIO O-MMF3GRA</t>
  </si>
  <si>
    <t>ARCHIVO MODULAR IMPORTADO DE 3 GAVETAS COLOR GRIS OSCURO CODIGO17397</t>
  </si>
  <si>
    <t>ARCHIVO LATERAL MERCURY IMPORT 3 GAVETAS, METAL PLATEADO</t>
  </si>
  <si>
    <t>BUTACA ESTACIONARIA EJECUTIVA MOD.6258 EN TELA NEGRA C/BRAZO</t>
  </si>
  <si>
    <t>BUTACA ESTACIONARIA EJECUTIVA MOD.6258 EN TELA NEGRA C/BRAZO BS6258N</t>
  </si>
  <si>
    <t>CORTINAS VENECIANAS DE MADERA COLOR CAOBA</t>
  </si>
  <si>
    <t>NEVERA EJECUTIVA</t>
  </si>
  <si>
    <t>CREDENZA 2 PTAS. CORREDIZA EN C/MADERA</t>
  </si>
  <si>
    <t>ESCRITORIO MOD. LD28"X48" CRISTAL/METAL GRIS MELDMC2848</t>
  </si>
  <si>
    <t>ESCRITORIO MOD.LD28"X48" CRISTAL/METAL GRIS MELDMC2848</t>
  </si>
  <si>
    <t>SILLA VISITA JEAN, ESTRUCTURA TUBULAR CROMADA.</t>
  </si>
  <si>
    <t>CUADRO (FLORERO)</t>
  </si>
  <si>
    <t>CUADRO ( NO. 575) , MADRUGADOR,SEMBRANDO ARROZ</t>
  </si>
  <si>
    <t>CUADRO, LÀMINA ASTRACTA, C/MARRON</t>
  </si>
  <si>
    <t>Aepartamento Aeroportuario</t>
  </si>
  <si>
    <t>Reporte de Activos Fijos  por ubicación</t>
  </si>
  <si>
    <t>Fecha de Reporte</t>
  </si>
  <si>
    <t>Ubicación</t>
  </si>
  <si>
    <t>Acceso a la Informacion</t>
  </si>
  <si>
    <t>MESA PARA COMPUTADORA EN MADERA, C/GRIS</t>
  </si>
  <si>
    <t>BUTACA ESTACIONARIA EJECUTIVA MOD. 6258 EN TELA NEGRA BE6258N</t>
  </si>
  <si>
    <t>Administrativo</t>
  </si>
  <si>
    <t>AIRE ACONDICIONADO SPLIT CARRIER 20 TONELADAS</t>
  </si>
  <si>
    <t>ARCHIVO CARTA MERCURY IMPORTADO 4 GAVETAS</t>
  </si>
  <si>
    <t>ARCHIVO LATERAL 3 GAVETAS</t>
  </si>
  <si>
    <t>ARCHIVO MODULAR 3 GAVETAS CON LLAVE</t>
  </si>
  <si>
    <t>ARCHIVO MODULAR DE TRES GAVETAS, EN MELANINA, MOD. 2000</t>
  </si>
  <si>
    <t xml:space="preserve">ARCHIVO MODULAR IMP.DE 3 GAVETAS </t>
  </si>
  <si>
    <t>ARCHIVO, METAL DE 3 GAVETAS, C/ NEGRO</t>
  </si>
  <si>
    <t>CAJA FUERTE BS-AS53B/BGX-AD53B</t>
  </si>
  <si>
    <t>COMPUTADORA (NE) DELL OPTIPLEX 990D</t>
  </si>
  <si>
    <t>COMPUTADORA DELL OPTIPLEX 3060 SMALL</t>
  </si>
  <si>
    <t>CUADRO BUHO 19" x 23", PINEDA</t>
  </si>
  <si>
    <t>ESCRITORIO EN METAL C/GRIS C/TOPE DE MADERA</t>
  </si>
  <si>
    <t>ESCRITORIO SECRETARIAL C/TOPE C/CREMA</t>
  </si>
  <si>
    <t>IMPRESORA CANON MULTIFUNCIONAL M424DW</t>
  </si>
  <si>
    <t>IMPRESORA, HP LASERJET, MOD. 1160, C/CREMA</t>
  </si>
  <si>
    <t>MAQUINA DE IMPRIMIR LABEL ( DYMO LABEL WRITER 450</t>
  </si>
  <si>
    <t>MESA DE ENTRENAMIENTO DE 1.40 55" PLEGABLE</t>
  </si>
  <si>
    <t>MONITOR DELL 19  NEGRO</t>
  </si>
  <si>
    <t>MONITOR DELL 2417 HP 24 NEGRO</t>
  </si>
  <si>
    <t>MONITOR DELL E2213 FLAT DE 22" COLOR NEGRO</t>
  </si>
  <si>
    <t xml:space="preserve">SCANNER FUJITSU IX500 25PPM USB 2.0 600DPI </t>
  </si>
  <si>
    <t>SILLON GRENCIAL ALIVE 4, ESPALDAR PLASTICO, C/NEGRO</t>
  </si>
  <si>
    <t>SILLON KARMA EJECUTIVO, MODERNO DISEÑO, TAP EN PIEL</t>
  </si>
  <si>
    <t>SILLON RAYMOND TECNICO ESPALDAR BAJO/TELA MALLA C/NEGRO</t>
  </si>
  <si>
    <t>MESA DE ENTRENAMIENTO DE 1.40 55" PLEGABLE (en arch)</t>
  </si>
  <si>
    <t>ASCENSOR DEL DA</t>
  </si>
  <si>
    <t>ESTACIONES MODULARES</t>
  </si>
  <si>
    <t>FORD RANGER XLT 4X4 2015</t>
  </si>
  <si>
    <t>SILLA SECRETARIAL  C/ NEGRO</t>
  </si>
  <si>
    <t>MESA STAR BT PLASTICA PLEGADIZA 6"X30"</t>
  </si>
  <si>
    <t>ASTA PARA BANDERA DE CAOBA (PORTA BANDERA )..</t>
  </si>
  <si>
    <t>RETROPROYECTOR</t>
  </si>
  <si>
    <t>SILLA STAR PC-02 PLATICA PLEGADIZA</t>
  </si>
  <si>
    <t>MONITOR FLAT DELL 19" E1914H, BLACK, MON-FLAT- DELL-001</t>
  </si>
  <si>
    <t>CPU DELL OPTIPLEX 7050, TECLADO/MOUS</t>
  </si>
  <si>
    <t>COMPUTADOR TIPO TORRE HP 881</t>
  </si>
  <si>
    <t>SILLON TECNICO TOM C/BRAZOS EN TELA NEGRA</t>
  </si>
  <si>
    <t>SILLON SEMI EJECUTIVO EN TELA</t>
  </si>
  <si>
    <t>ARMARIO P/OFICINA 15X34X73 C/CREMA 2 PUERTAS MARCA STEELFILE</t>
  </si>
  <si>
    <t>MESA EN CAOBA PEQUEÑA</t>
  </si>
  <si>
    <t>COMPUTADORA DELL OPTIPLEX 3050</t>
  </si>
  <si>
    <t>CPU DELL OPTIPLEX 3020 INTEL CORE CORE 13 3470(3.1GHZ12M, 1333MHZFSB) 4GH</t>
  </si>
  <si>
    <t>IMPRESORA HP LASERJET M227 FDW MULTIFUNCIONAL</t>
  </si>
  <si>
    <t>MONITOR LED FLAT DELL 19" E1912H C/N</t>
  </si>
  <si>
    <t>MONITOR FLAT PANEL 19</t>
  </si>
  <si>
    <t>AIRE ACONDICIONADO WESTINHOUSE 12000 BTU</t>
  </si>
  <si>
    <t>ARCHIVO EN METAL DE 3 GAVETAS COLOR NEGRO</t>
  </si>
  <si>
    <t>ARCHIVO EN METAL DE 3 GAV., C/ CREMA</t>
  </si>
  <si>
    <t>ARCHIVO MODULAR 3 GAVETAS CREMA</t>
  </si>
  <si>
    <t>ESCRITORIO EN METAL C/ TOPE DE MADERA C/NEGRO</t>
  </si>
  <si>
    <t>NEVERA DE 10 FRGIDAIRE</t>
  </si>
  <si>
    <t>BEBEDERO  TECNOMASTER C/GAB.  M/L</t>
  </si>
  <si>
    <t>ESCRITORIO EN METAL C/GRIS</t>
  </si>
  <si>
    <t>HONEYWELL MK 9540-32A38 VOYAGERCG HANDHELD BARCO DE READER WITH USB</t>
  </si>
  <si>
    <t>CORTINA VENECIANA DE MADERA 2''</t>
  </si>
  <si>
    <t>SILLON EJECUTIVO ENGONOMICO</t>
  </si>
  <si>
    <t>ESTANTE METALICO C/GRIS  8  ESPACIOS</t>
  </si>
  <si>
    <t>ESTANTE METALICO DE 6 COMPART. )ANAQUEL)</t>
  </si>
  <si>
    <t>ESTANTE METALICO DE 7 COMPART., C/ GRIS (ANAQUEL)</t>
  </si>
  <si>
    <t>ESTANTE METALICO DE 8 COMPART., (ANAQUEL)</t>
  </si>
  <si>
    <t>ESTANTE METALICO</t>
  </si>
  <si>
    <t>AIRE ACONDIC SEER WESTINGHOUSE CONSOLA18000 BTU</t>
  </si>
  <si>
    <t>EXTINTOR ABC, DE 10 LBS BUCKEYE</t>
  </si>
  <si>
    <t>Almacen</t>
  </si>
  <si>
    <t>MONITOR DELL COLOR NEGRO</t>
  </si>
  <si>
    <t>CPU DELL COLOR NEGRO 3020 MINI TOWER</t>
  </si>
  <si>
    <t>FOTOCOPIADORA TOSHIBA E-ESTUDIO 357 , DEL ARCHIVO Y CORRESP.</t>
  </si>
  <si>
    <t>ESCRITORIO PEQUEñO MARRON PARA COMPUTADORA</t>
  </si>
  <si>
    <t>ENCUARDENADORA, GBC, MOD. COMBBIND C110M, C/CREAMA</t>
  </si>
  <si>
    <t>ECUADERNADORA DE ESPIRALES</t>
  </si>
  <si>
    <t>RELOJ DE DOCUMENTOS DIGITAL PYRAMID 3500</t>
  </si>
  <si>
    <t>MESA PARA DETECTAR METALES</t>
  </si>
  <si>
    <t>SILLA SECRETARIALSIN BRAZO ERGONOMICA DE TELA</t>
  </si>
  <si>
    <t>SILLA SEMI-EJECUTIVA , C/BRAZOS</t>
  </si>
  <si>
    <t>CUADRO ENMARCADOS MOLD. PLATA LIS DE PULG. DOBLE VIDRIO</t>
  </si>
  <si>
    <t>CUADRO,  -LAMINA- ASTRACTA, C/CREMA</t>
  </si>
  <si>
    <t xml:space="preserve">ARCHIVO METALICO 4 GAVETAS </t>
  </si>
  <si>
    <t>S/S</t>
  </si>
  <si>
    <t>CREDENZA 4 PUERTAS C/TOPE DE CRISTAL C/MARRON</t>
  </si>
  <si>
    <t>SILLA SEMI EJECUTIVA C/ BRAZOS C/MARRON</t>
  </si>
  <si>
    <t>SILLA SEMI EJECUTIVA C/BRAZOS C MARRON</t>
  </si>
  <si>
    <t>SILLA SEMI EJECUTIVA C/BRAZOS C/MARRON</t>
  </si>
  <si>
    <t>SILLA SEMI EJECUTIVA C/BRZOS C/MARRON</t>
  </si>
  <si>
    <t>SILLA SEMI-EJECUTIVA C/BRAZOS C/MARRON</t>
  </si>
  <si>
    <t>SILLA SEMI EJECITIVA C/BRAZOS C/MARRON</t>
  </si>
  <si>
    <t>SILLON EJECUTIVO C/BRAZOS C/MARRON</t>
  </si>
  <si>
    <t xml:space="preserve">TRITURADORA DE PAPELES 20 HOJAS </t>
  </si>
  <si>
    <t>MESA DE SALON DE CONFERENCIA EN MADERA C/MARRON</t>
  </si>
  <si>
    <t>CUADRO (TRES EDIFICIOS UNA CALLE)</t>
  </si>
  <si>
    <t>CUADRO EN ACRILICO P/FRONTAL AEROP. PUNTA CANA 43'' X 24''</t>
  </si>
  <si>
    <t>CPU DELL (DOÑO NORIS)</t>
  </si>
  <si>
    <t>ARCHIVO METAL IMPORT MERCURY 4 GAVETAS C/CREMA</t>
  </si>
  <si>
    <t>ESCRITORIO STANFORD CON RETORNO IZQ.</t>
  </si>
  <si>
    <t>Comision Aeroportuaria</t>
  </si>
  <si>
    <t>ARMARIO DE OFICINA EN METAL C/ NEGRO</t>
  </si>
  <si>
    <t>ARCHIVO LATERAL MERCURY IMPORT 4 GAVETAS METAL NEGRO</t>
  </si>
  <si>
    <t>MONITOR HP V194 18.5 LED LCD</t>
  </si>
  <si>
    <t>ARCHIVO METALICO 4 GAV. C/ NEGRO MARCA WILMAN</t>
  </si>
  <si>
    <t>IMPRESORA HP LASERJET PRO 400</t>
  </si>
  <si>
    <t>IMPRESORA LABEL WRITER 450 DYM</t>
  </si>
  <si>
    <t>SILLA VISITA SEBASTIAN DELUXE TELA MALLA</t>
  </si>
  <si>
    <t>SILLAS P/VISITAS C/ BRAZOS C/NEGRO</t>
  </si>
  <si>
    <t>COMPUTADORA DELL OPTIPLEX 7050 17</t>
  </si>
  <si>
    <t>TRITURADORA DE PAPEL 130 HOJAS</t>
  </si>
  <si>
    <t>ARCHIVO DE METAL 2 GAVETAS  C /GRIS</t>
  </si>
  <si>
    <t>ARCHIVO LATERAL DE 3 GAVETAS</t>
  </si>
  <si>
    <t xml:space="preserve">ARCHIVO LATERAL DE 3 GAVETAS </t>
  </si>
  <si>
    <t>ARCHIVO LATERAL DE 3 GAVETAS EN METAL NEGRO 13X24</t>
  </si>
  <si>
    <t>ARCHIVO MODULAR 3 GAVETAS</t>
  </si>
  <si>
    <t>ARMARIO ALTO C/ CREMA 2 PUERTAS 18 X 36 X 72</t>
  </si>
  <si>
    <t>ARMARIO ALTO CON 2 PURTAS BAJAS COLOR BLANCO</t>
  </si>
  <si>
    <t>COMPUTADORA DELL OPTIPLEX 7060 SMALL</t>
  </si>
  <si>
    <t>CPU DEL OPTIPLEX C/NEGRO 3020 SMALL FORM FACTOR CORE 13 3470(3.1GHZ 12M,1333</t>
  </si>
  <si>
    <t>CPU DELL C/NEGRO</t>
  </si>
  <si>
    <t>CUADRO (MATA SECA FORMA HERRADURA)</t>
  </si>
  <si>
    <t xml:space="preserve">IMPRESORA EPSON L3110 TINTA CONTINUA </t>
  </si>
  <si>
    <t>MONITOR DELL OPTIPLEX FLAT 19" E1912H.M.BLACK SMALL 16XDVD+RW</t>
  </si>
  <si>
    <t>MONITOR E1914H LED</t>
  </si>
  <si>
    <t>NEVERA EJECUTIVA OSTER</t>
  </si>
  <si>
    <t>SCANER FUJIYSU 1X 500</t>
  </si>
  <si>
    <t>SILLON  EJECUIVO PIELINA</t>
  </si>
  <si>
    <t>SILLON C/NEGRO</t>
  </si>
  <si>
    <t>SILLON KARMA EJECUTIVO MODERNO DISEÑO, TAPIZADO EN PIELINA NEGRO</t>
  </si>
  <si>
    <t>SILLON SEMI EJECUTIVO PIELINA</t>
  </si>
  <si>
    <t>UPS MARCA CDP</t>
  </si>
  <si>
    <t>MONITOR FLAT DELL 19" E1912H, BLACK SN: 04FF47 MON-LE1 BLACK 64180-45R-30X8</t>
  </si>
  <si>
    <t>MESITA  P/COMP., EN CAOBA</t>
  </si>
  <si>
    <t>PIZARRA MAGNETICA 18X24</t>
  </si>
  <si>
    <t>Compras</t>
  </si>
  <si>
    <t>ARCHIVO 4 GAV.C/ CREMA</t>
  </si>
  <si>
    <t>ARCHIVO EN MADERA 3/GAVETAS C/MARRON</t>
  </si>
  <si>
    <t>ARCHIVO EN METAL DE 3 GAV.</t>
  </si>
  <si>
    <t>ARCHIVO EN METAL DE 3 GAVETAS COLOR CREMA</t>
  </si>
  <si>
    <t>ARCHVO EN METAL DE 3 GAV., C/ NEGRO</t>
  </si>
  <si>
    <t>CAMARA CANON FOTOGRAFICA Y DE FILMACION, LENTE Y TARJETA E0S50D(W)8.0 V DS 126411</t>
  </si>
  <si>
    <t>COMPUTADOR TIPO TORRE HP 880</t>
  </si>
  <si>
    <t>COMPUTADORA DELL OPTIPLEX SFF-3020 CORE I3 3.26HZ</t>
  </si>
  <si>
    <t>CPU DELL OPTIPLEX 3020 C/N INTEL CORE 13 3470(3.1GHZ 12M,1333 MHZ FSB)</t>
  </si>
  <si>
    <t>CPU DELL OPTIPLEX C/N 3020 INTEL CORE 13 3470(3.1GHZ, 12M, 1333 MHZ , FSB)</t>
  </si>
  <si>
    <t>CREDENZA EN CAOBA DE 4 GAVETAS</t>
  </si>
  <si>
    <t>CUADRO, LÀMINA  , C/VERDE</t>
  </si>
  <si>
    <t>ESCRITORIO EN MADERA 3 GAV. /C MARRON</t>
  </si>
  <si>
    <t>IMPRESORA HP LASERJET PRO MFP M 476 NW COLOR NEGRO</t>
  </si>
  <si>
    <t>IMPRESORA HP LASERJET PRO P1102 PRINTER COLOR NEGRO</t>
  </si>
  <si>
    <t>IMPRESORA, DYMO-LABER, WRITER-400</t>
  </si>
  <si>
    <t>MICROFONO DIGITAL WIRELESS SENNHEISER</t>
  </si>
  <si>
    <t>MONITOR DELL C/NEGRO</t>
  </si>
  <si>
    <t>MONITOR DELL E1914H LED</t>
  </si>
  <si>
    <t>MONITOR FLAT DELL 19" E1912H COLOR NEGRO SN 04FF47</t>
  </si>
  <si>
    <t>PORTA TRAJE, EN CAOBA</t>
  </si>
  <si>
    <t>SILLA FIJA P/VISITAS C/BRAZOS C/NEGRO</t>
  </si>
  <si>
    <t>SILLA P/ VISITAS C/ BRAZOS C/ NEGRO</t>
  </si>
  <si>
    <t>SILLON EJECUTIVO C/ NEGRO</t>
  </si>
  <si>
    <t>SILLON EJECUTIVO C/NEGRO</t>
  </si>
  <si>
    <t>SILON EJECUTIVO ENGONOMICO</t>
  </si>
  <si>
    <t>UPS 650 VA PLASTICO CON REGULADOR DE VOLTAJE Y 6 TOMAS DE CORRIENTE</t>
  </si>
  <si>
    <t>VIDEO CAMARA PANASONIC AJ-PX230  COMPLETA</t>
  </si>
  <si>
    <t>NEVERA EJECUTIVA WW M/MRDO 4</t>
  </si>
  <si>
    <t xml:space="preserve">SILLON EJECUTIVO SEBASTIAN DELUXE TELA MALLA </t>
  </si>
  <si>
    <t>CREDENZA EN FORMICA (MAD. PRENSADA), DE 2 PUERTAS</t>
  </si>
  <si>
    <t>CUADRO (COCHE, BICICLETA, RUEDA)</t>
  </si>
  <si>
    <t>ARCHIVO EN METAL 3/GAVETAS C/NEGRO</t>
  </si>
  <si>
    <t>SILLA P/VISITA  C/BRAZOS C/NEGRO</t>
  </si>
  <si>
    <t>SILLA DE VISITA COLOR NEGRO</t>
  </si>
  <si>
    <t>SILLA VISITA FULCRON EN PIELINA</t>
  </si>
  <si>
    <t>Comunicaciones</t>
  </si>
  <si>
    <t>ARCHIVO C/BLANCO DE 3 GAVETAS RODANTE METAL ALUMINIO</t>
  </si>
  <si>
    <t>ARCHIVO EN METAL DE 3 GAV., C/ NEGRO</t>
  </si>
  <si>
    <t>ARCHIVO LATERAL 3 GAVETAS C/ ALUMINIO</t>
  </si>
  <si>
    <t>ARCHIVO LATERAL 3 GAVETAS C/ALUMINIO</t>
  </si>
  <si>
    <t>BUTACA ESTACIONARIA EJECUTIVA MOD. 6258 EN TELA NEGRA</t>
  </si>
  <si>
    <t>CALCULADORA SHARP EL-2630PIII 12 DIG. COLOR BLANCO Y NEGRO</t>
  </si>
  <si>
    <t>CALCULADORA SHARP-2630111 12 DG</t>
  </si>
  <si>
    <t>CALCULADORA SHCARP  2630111 12 DG</t>
  </si>
  <si>
    <t>CALCULADORA, SHARP, EL-2630 P-III</t>
  </si>
  <si>
    <t>COMPUTADORA DELL OPTIPLEX  I5</t>
  </si>
  <si>
    <t>COMPUTADORA DELL OPTIPLEX I5</t>
  </si>
  <si>
    <t>COMPUTADORA HP PRODESK 400</t>
  </si>
  <si>
    <t>CORTINA VENECIANA EN MADERA 2''</t>
  </si>
  <si>
    <t>CPU DELL C /NEGRO 11617311638</t>
  </si>
  <si>
    <t>CUADRO (PAISAJE CON PALMERAS)</t>
  </si>
  <si>
    <t>ESTANTE GS MELAMINA GRAFITO/GRIS CLARO 16"X36X73 CON 2 PUERTAS Y 3 ESPACIOS</t>
  </si>
  <si>
    <t>IMPRESORA, HP LASERJET, MOD. 2015, C/CREMA</t>
  </si>
  <si>
    <t>MESA AUX. MOD. LD DE 18"*40" CRISTAL Y C/ALUMINIO MELDMC1840</t>
  </si>
  <si>
    <t>MONITOR DELL FLAT  9</t>
  </si>
  <si>
    <t>MONITOR FLAT DELL 19" E1912 CARE 13.4GB COLOR NEGRO</t>
  </si>
  <si>
    <t>MONITOR HP V223 21.5 -1920X1080 LED-FULL HD- BLACK</t>
  </si>
  <si>
    <t>PERFORADORA DE 3 HOYOS.P/4 PAG</t>
  </si>
  <si>
    <t>SCANNER FUJITSUSCANSNAP 1X500 25PPM USB 3.0600 DP</t>
  </si>
  <si>
    <t>SILLON SEMI EJECUTIVO MOD.6258 TAPIZADO EN P V C</t>
  </si>
  <si>
    <t>ANAQUEL METAL 18X45X81 C/CREMA</t>
  </si>
  <si>
    <t>ESTANTE  D/METAL TIPO ANAQUEL C/GRIS</t>
  </si>
  <si>
    <t>ESTANTE D/METAL TIPO ANAQUEL C/GRIS</t>
  </si>
  <si>
    <t>ESTANTE DE METAL TIPO ANAQUEL C/ GRIS</t>
  </si>
  <si>
    <t>ESTANTE DE METAL TIPO ANAQUEL C/GRIS CON 6 ESPACIOS</t>
  </si>
  <si>
    <t>ESTANTE DE METAL TIPO ANAQUEL COLOR GRIS CON 6 ESPACIOS</t>
  </si>
  <si>
    <t>ESTANTE EN METAL TIPO ANAQUEL C/ GRIS</t>
  </si>
  <si>
    <t>ARCHIVO C/BLANCO DE 3 GAVETAS METAL ALUMINIO</t>
  </si>
  <si>
    <t>ARMARIO METAL DE 2 PUERTAS 18"*36"*72" CREMA WITTMAN</t>
  </si>
  <si>
    <t xml:space="preserve">ARCHIVO DE 3 GAVETAS EN METAL  </t>
  </si>
  <si>
    <t>MONITOR FLAT DELL 19" E191H, DISPLY</t>
  </si>
  <si>
    <t>MONITOR DELL DE 19" E1914 WIDESCREEN MON C/NEGRO</t>
  </si>
  <si>
    <t>COMPUTADORA DELL OPTIPLEX 3050 SFF</t>
  </si>
  <si>
    <t>CPU DELL C/ NEGRO</t>
  </si>
  <si>
    <t>SILLA SECRETARIAL ESPALDAR EN MALLA C/NEGRO</t>
  </si>
  <si>
    <t>SILLON TECNICO TOM, C/BRAZOS EN TELA NEGRO</t>
  </si>
  <si>
    <t>CALCULADORA SHARP EL-3630P III</t>
  </si>
  <si>
    <t>ARCHIVO EN METAL DE 3 GAV., C/NEGRO</t>
  </si>
  <si>
    <t>IMPRESORA HP LASERJET P I I 0 2 W C/ NEGRO</t>
  </si>
  <si>
    <t>BUTACA ESTACIONARIA EJECUTIVA MOD. 6258 EN TELA NEGRA BE6258N C/BRAZO</t>
  </si>
  <si>
    <t>CALCULADORA SHARP EL-2630 III</t>
  </si>
  <si>
    <t>NEVERA EJECUTIVA GENERAL ELECTRIC C/MARRON</t>
  </si>
  <si>
    <t>Contabilidad</t>
  </si>
  <si>
    <t xml:space="preserve">SILLA STAR PC-02 PLASTICA PLEGADIZA </t>
  </si>
  <si>
    <t>SILLA STAR PC-02 PLASTICA PLEGADIZA</t>
  </si>
  <si>
    <t xml:space="preserve">SILLA DE VISITAS S/BRAZOS </t>
  </si>
  <si>
    <t xml:space="preserve">SILLON EJECUTIVO C/NEGRO   </t>
  </si>
  <si>
    <t xml:space="preserve">AIRE ACONDICIONADO SEER WESTINGHOUS  </t>
  </si>
  <si>
    <t xml:space="preserve">SILLA DE VISITA TELA METALICA </t>
  </si>
  <si>
    <t xml:space="preserve">ROTAFOLIO CON TRIPODE Y PIZARRA BLA   </t>
  </si>
  <si>
    <t>Cuarto 1er. Piso</t>
  </si>
  <si>
    <t xml:space="preserve"> 25-oct-2016</t>
  </si>
  <si>
    <t xml:space="preserve"> 1-jul-2010 </t>
  </si>
  <si>
    <t xml:space="preserve"> 12-febr-2014</t>
  </si>
  <si>
    <t>COMPUTADORA DELL OPTIPLEX 3040 I5 8GB PROC. INTEL W10</t>
  </si>
  <si>
    <t>MONITOR APPLE</t>
  </si>
  <si>
    <t>MONITOR DELL 19" E1916H</t>
  </si>
  <si>
    <t>SCANNER FUJITSU ACANSNAP IX500 25PPM</t>
  </si>
  <si>
    <t xml:space="preserve">IMPRESORA EPSON L3110 TINTA CONTINUA ( LUIS CABRERA ) </t>
  </si>
  <si>
    <t>ARCHIVO LATERAL MERCURY IMPORT 4 GAVETAS 36X18</t>
  </si>
  <si>
    <t>ARCHIVO LATERAL MERCURY IMPORT 4 GAVETAS 36X19</t>
  </si>
  <si>
    <t>ARMARIO PARA OFICINA EN METAL</t>
  </si>
  <si>
    <t>SILLON EJECUTIVO B-7741 MARCA BOSS EN TELA COLOR NEGRO</t>
  </si>
  <si>
    <t>BEBEDERO BN SLR</t>
  </si>
  <si>
    <t>BOCINA LOGITECH 2.1 (JGO. DE 2 BOCINAS)</t>
  </si>
  <si>
    <t>CREDENZA EN MADERA 4 PUERTAS C/ MARRON</t>
  </si>
  <si>
    <t>ESCRITORIO EJECUTIVO EN MADERA Y METAL</t>
  </si>
  <si>
    <t>ESCRITORIO EN META C/NEGRO</t>
  </si>
  <si>
    <t>ESTANTE EN MADERA Y METAL 4 ESPACIOS</t>
  </si>
  <si>
    <t>ESTANTE EN MADERA Y METAL 4 ESPACIOS C/MARRON</t>
  </si>
  <si>
    <t>GABINETE MODULAR DE PARED 8.45ML</t>
  </si>
  <si>
    <t>LUMINARIA DE SUPERFICIE CUADRADA SQ8 64W</t>
  </si>
  <si>
    <t>LAMPARA EN METAL PANTALLA C/CREMA</t>
  </si>
  <si>
    <t>LAMPARA EN METAL PANTALLA EN BLANCO</t>
  </si>
  <si>
    <t>MESA DE CENTRO RECTANGULAR MADERA /TOPE DE CRISTAL</t>
  </si>
  <si>
    <t xml:space="preserve">MESA DE CENTRO EN TOPE DE CRISTAL 39'' X 20''. </t>
  </si>
  <si>
    <t xml:space="preserve">MESA LATERAL EN TOPE DE CRISTAL 24'' X 20''. </t>
  </si>
  <si>
    <t>MESA P/TELEVISOR EN MADERA / HIERRO C/ NEGRO</t>
  </si>
  <si>
    <t>MESA REDONDA C/MARRON</t>
  </si>
  <si>
    <t>MESITA DE EQUINERO EN CRISTAL</t>
  </si>
  <si>
    <t>MESA PARA COMPUTADORA</t>
  </si>
  <si>
    <t>NEVERA DE 10 PIES, 2 PUERTAS COLOR GRIS MARCA AMERICAN</t>
  </si>
  <si>
    <t>SOFA PARA 2 PERSONAS COLOR MARRON</t>
  </si>
  <si>
    <t>PORTA TRAJE EN MADERA C/MARRON</t>
  </si>
  <si>
    <t>SILLA VISITA SEBASTIAN DELUXE TELA MALLA (LUIS CABRERA)</t>
  </si>
  <si>
    <t>SILLA P/COMEDOR TAPIZADO EN TELA C/MARRON</t>
  </si>
  <si>
    <t>SILLA P/ COMEDOR TAPIZADA EN TELA C/MARRON</t>
  </si>
  <si>
    <t>SILLA P/COMEDOR TAPIZADA EN TELA C/MARRON</t>
  </si>
  <si>
    <t>SOFA PARA TRES PERSONAS C/MARRON</t>
  </si>
  <si>
    <t>SOFA PARA 3 PERSONAS</t>
  </si>
  <si>
    <t>SOFA PARA 2 PERSONAS</t>
  </si>
  <si>
    <t>TRITURADORA SWINGLINE 300 PAG</t>
  </si>
  <si>
    <t xml:space="preserve">TOSTADORA WAFLER HB, CON INTERRUPTOR Y CONTROL DE TEM.  </t>
  </si>
  <si>
    <t xml:space="preserve">MICROONDAS WHILPOOL 1.1 </t>
  </si>
  <si>
    <t>CUADRO EN MADERA CENTRO PLATO - SALON EMBAJADORES</t>
  </si>
  <si>
    <t>CUADRO EN MADERA RECTAGULAR C/NEGRO - SALON EMBAJADORES</t>
  </si>
  <si>
    <t>CUADRO EN MADERA RECTANGULAR C/NEGRO - SALON EMBAJADORES</t>
  </si>
  <si>
    <t>CUADRO (TREN CAÑA. C/DOS CASAS. 5 VAGONES)</t>
  </si>
  <si>
    <t>BASE DE LAMPARA PLATEADA</t>
  </si>
  <si>
    <t>JEEPETA, LEXUS, MOD. 570</t>
  </si>
  <si>
    <t>JEEPETA HYUNDAI GRAND SANTA FE 2WD 2015</t>
  </si>
  <si>
    <t>JEEPETA CHEVROLET TAHOE P. 2018, 1GNSK7KC7JR379294 C/NEGRO</t>
  </si>
  <si>
    <t>GABINETE MODULAR DE PARED 4.71ML</t>
  </si>
  <si>
    <t>LUMINARIA COLGANTE LED 4 AROS AD15013-4A</t>
  </si>
  <si>
    <t>LUMINARIA COLGANTE LED 5 AROS AD15013-4A</t>
  </si>
  <si>
    <t>Direccion Ejecutiva</t>
  </si>
  <si>
    <t>SILLON EJECUTIVO C/BRAZOS, C/ NEGRO</t>
  </si>
  <si>
    <t>SILLA PLASTICA C/. BLANCA S/. BRAZO RIMAX</t>
  </si>
  <si>
    <t>MESITA EN FORM. C/CAOBA PEQUEÑA</t>
  </si>
  <si>
    <t>ARCHIVO C/BLANCO DE 3 GAVETAS METAL ALUMINIO MODULO RODANTE</t>
  </si>
  <si>
    <t xml:space="preserve">ESCRIT. EN METAL C/TOPE DE FORMICA C/NEG. </t>
  </si>
  <si>
    <t>MONITOR DELL DE 19" E1916H</t>
  </si>
  <si>
    <t>MONITOR DELL 19 NEGRO</t>
  </si>
  <si>
    <t>SILLA VISITA C/BRAZOS NEGRA</t>
  </si>
  <si>
    <t>SILLA PLASTICA C/.BLANCA SIN BRAZO RIMAX</t>
  </si>
  <si>
    <t>ARCHIVO DE 3 GAVETAS C/BLANCO ALUMINIO RODANTE METAL O-MMF3GRA</t>
  </si>
  <si>
    <t>ARCHIVO MODULAR IMP. DE 3 GAVETAS COLOR BLANCO</t>
  </si>
  <si>
    <t>BUTACA ESTACIONARIA EJECUTIVA C/BRAZO EN TELA NEGRO BE6258N</t>
  </si>
  <si>
    <t>BUTACA ESTACIONARIA EJECUTIVA EN TELA NEGRA CON BRAZO MOD.6258 BE6258N</t>
  </si>
  <si>
    <t>CPU DELL C/NEGRO OPTIPLEX 3020 SMALL FORM FACTOR INTEL CORE 13.3470 C3.1GHZ12M,1333MHZ FSB)</t>
  </si>
  <si>
    <t>CREDENZA MOD. GS 19"X60"MELAMINA C/GRIS/MAPLE DE 4 PUERTAS 19"X60"</t>
  </si>
  <si>
    <t>CUADRO EN ACRILICO . 43'' X 24''.</t>
  </si>
  <si>
    <t>ESCRITORIO MOD. LD CRISTAL 28"X60"C/ ALUMINIO MELDMC2860</t>
  </si>
  <si>
    <t>ESTANTE GS MELAMINA GRAFITO/GRIS CLARO 16"X36"X73" C/2 PUERTAS Y 3 EGSM163673</t>
  </si>
  <si>
    <t>ESTANTE GS MELAMINA GRAFITO/GRIS CLARO 16"X36X73" 2 PUERTAS Y 3 EGSM163673F</t>
  </si>
  <si>
    <t>ESTANTE GS MELANINA GRAFITO GRIS CLARO 2 PUERTA</t>
  </si>
  <si>
    <t>IMPRESORA HP LASER PRO M281 FDW</t>
  </si>
  <si>
    <t>IMPRESORA HP LASERJET PRO 100 M176N COLOR MULTIFUNCIONAL</t>
  </si>
  <si>
    <t>IMPRESORA LABEL WRITER 456 D Y M</t>
  </si>
  <si>
    <t>MESA AUX MOD LD DE 18"*40" CRISTAL "L" P/E Y C/ALUMINIO GRIS "L" MELDMC1840 ALTURA 28"</t>
  </si>
  <si>
    <t>MONITOR DELL C/NEGRO 64180</t>
  </si>
  <si>
    <t>PORTA TRAJE DE MADERA C/MARRON</t>
  </si>
  <si>
    <t>PRINTER IMPRESORA HP DESINGJET T210 24¨</t>
  </si>
  <si>
    <t>SILLA PARA VISITA FULCRON EN PIELINA</t>
  </si>
  <si>
    <t>SILLON EJECUTIVO MOD. 6259 TAPIZADO EN PVC/ NEGRO SE6259PVCN</t>
  </si>
  <si>
    <t>SILLON RAYMOND, GERENCIAL ESP. MEDIO EN TELA</t>
  </si>
  <si>
    <t>SILLON TECNICO TOM, CON BRAZOS EN TELA NEGRO</t>
  </si>
  <si>
    <t>TRITURADORA 200 PAGINAS</t>
  </si>
  <si>
    <t>MONITOR DELL COLOR NEGRO 19" FLAT E1914H MON-FLAT-DELL-002</t>
  </si>
  <si>
    <t>CPU DELL OPTIPLEX 3020 INTEL CORE 13 3470(3.1GHZ,12M 1333MHZ FSB)</t>
  </si>
  <si>
    <t>CPU DELL OPTIPLEX 3020 SFF C13/3 4GB/500GB HDD/W8.1 COLOR NEGRO</t>
  </si>
  <si>
    <t>CPU DELL C/NEGRO 212280743909R2NB12</t>
  </si>
  <si>
    <t>CPU DELL OPTIPLEX 3020 C13/4GB/500GB/W8.1 COLOR NEGRO</t>
  </si>
  <si>
    <t>CPU DELL OPTIPLEX 3020 SMALL FORM FACTOR 1.C 13 4 GB COLOR NEGRO</t>
  </si>
  <si>
    <t>COMPUTADORA DELL OPTIPLEX SFF-3040 CORE I3 3.2 GHZ</t>
  </si>
  <si>
    <t>MONITOR FLAT DELL 19" E1912H, COLOR NEGRO</t>
  </si>
  <si>
    <t>MONITOR FLAT DELL 19" E1914H, VGA, COLOR NEGRO</t>
  </si>
  <si>
    <t>ARCHIVO C/BLANCO DE 3 GAVETAS METAL ALUMINIO MODULO RODANTE O-MMF3GRA</t>
  </si>
  <si>
    <t>ARCHIVO C/BLANCO DE 3 GAVETAS MODULO RODANTE METAL ALUMINIO O-MMF3GRA</t>
  </si>
  <si>
    <t>ARCHIVO EN METAL 3 GAV. C/CREMA</t>
  </si>
  <si>
    <t>ARCHIVO EN METAL DE 3 GAVETAS, PRESTADO DE ACTIVO FIJO</t>
  </si>
  <si>
    <t>ARCHIVO EN METAL 4 GAV C/ NEGRO (ESTA EL SEGUNDO PISO)</t>
  </si>
  <si>
    <t>ARCHIVO EN METAL 4 GAV. C/ NEGRO (ESTA EL SEGUNDO PISO)</t>
  </si>
  <si>
    <t>CALCULADORA , SHARP 2630P</t>
  </si>
  <si>
    <t>CALCULADORA CHARP EL- 2630</t>
  </si>
  <si>
    <t>CALCULADORA, SHARP, MOD. EL-2630 P-III</t>
  </si>
  <si>
    <t>SACAPUNTA ELECTRICO X - ASTO COLOR NEGRO 1921X</t>
  </si>
  <si>
    <t>SILLON EJECUTIVO C/NEGRO (SUPERVISOR)</t>
  </si>
  <si>
    <t>TRITURADORA SWINGLINE 100H, PRESTADA A ADM.</t>
  </si>
  <si>
    <t>ARCHIVO C/BLANCO DE 3 GAVETAS MODULO RODANTE METAL</t>
  </si>
  <si>
    <t>ARCHIVO,  METAL DE 3 GAVETAS, C/NEGRO</t>
  </si>
  <si>
    <t>Infraestructura</t>
  </si>
  <si>
    <t>MONITOR FLAT DELL 19" E1914H, BLACK MON-FLAT-DELL-001</t>
  </si>
  <si>
    <t>CPU DELL OPTIPLEX 3020 MT13.3.2/4 GB/500GB HDDW8.1 DEL- 3020-M</t>
  </si>
  <si>
    <t xml:space="preserve"> MESA AUXILIAR EN CAOBA CON CRISTAL  </t>
  </si>
  <si>
    <t xml:space="preserve">SILLON TECNICO MESH </t>
  </si>
  <si>
    <t xml:space="preserve">ARCHIVO EN MADERA 3 GAV.   </t>
  </si>
  <si>
    <t xml:space="preserve">ARCHIVO PEQUEÑO EN MADERA 3 GAV.   </t>
  </si>
  <si>
    <t xml:space="preserve">CALCULADORA SUMADORA EL2630P SHARP  </t>
  </si>
  <si>
    <t xml:space="preserve">CUADRO IMAGEN CASA COLONIAL  </t>
  </si>
  <si>
    <t xml:space="preserve">ESCRITORIO EN MADERA 3 GAVETAS  </t>
  </si>
  <si>
    <t>ESCRITORIO LD 28x60 C/ALUMINIO</t>
  </si>
  <si>
    <t xml:space="preserve">GPS MAP  </t>
  </si>
  <si>
    <t xml:space="preserve">LAPTOP HP TOUCH MSMART i5 H P INK TANK 315   </t>
  </si>
  <si>
    <t xml:space="preserve">MONITOR DELL COLOR NEGRO  </t>
  </si>
  <si>
    <t xml:space="preserve">SILLA FIJA P/VISITAS C/BRAZOS     </t>
  </si>
  <si>
    <t xml:space="preserve">SILLA SECRETARIAL EN TELA NEGRA   </t>
  </si>
  <si>
    <t xml:space="preserve">TELEFONO CISCO SPA 504  </t>
  </si>
  <si>
    <t xml:space="preserve">UPS CDP 500V.   </t>
  </si>
  <si>
    <t xml:space="preserve">UPS FORZA DE 500V    </t>
  </si>
  <si>
    <t xml:space="preserve">CPU DELL OPTIPLEX 3020 MT C13 C/NEG  </t>
  </si>
  <si>
    <t xml:space="preserve">MONITOR DELL 18.5 FLAT SCREE </t>
  </si>
  <si>
    <t xml:space="preserve">SILLON KARMA EJECUTIVO  </t>
  </si>
  <si>
    <t xml:space="preserve">BUTACA ESTACIONARIA EJECUTIVA  </t>
  </si>
  <si>
    <t xml:space="preserve">SILLON </t>
  </si>
  <si>
    <t>NEVERITA EJECUTIVA</t>
  </si>
  <si>
    <t xml:space="preserve"> 22-jul-2022</t>
  </si>
  <si>
    <t>IMPRESORA LASERJET M227DW MFP MULTIFUNC.</t>
  </si>
  <si>
    <t>ARCHIVO EN METAL DE 3 GAVETAS</t>
  </si>
  <si>
    <t>ARMARIO METAL 2 GAVTAS TIPO ARCHIVO</t>
  </si>
  <si>
    <t>CREDENZA CON 2 PUERTAS CORREDIZA DE 32X16X32 GRIS, N-80</t>
  </si>
  <si>
    <t>CREDENZA CON 2 PUERTAS CORREDIZAS DE 32X16X32 C/GRIS N-80</t>
  </si>
  <si>
    <t>ESCRITORIO MOD LD 28"X48" TOPE DE CRISTAL C/GRIS C/METAL</t>
  </si>
  <si>
    <t>Gestion de Ingresos</t>
  </si>
  <si>
    <t>ARCHIVO 3 GAV. C/ NEGRO</t>
  </si>
  <si>
    <t>ARCHIVO DE 5 GAVETAS EN METAL C/NEGRO</t>
  </si>
  <si>
    <t>ARCHIVO EN METAL 3GAV. C/CREMA</t>
  </si>
  <si>
    <t>ARCHIVO EN METAL DE 4 GAV. C/NEGRO</t>
  </si>
  <si>
    <t>ARCHIVO LATERAL 3 GAVETAS C/NEGRO</t>
  </si>
  <si>
    <t>ARCHIVO LATERAL MERCURY IMPORT 4 GAVETAS, METAL COLOR NEGRO MCD:36"X18X52:,CODSISTCODA ANTIVU</t>
  </si>
  <si>
    <t>ARCHIVO MODULAR 3 GAVETAS C/CREMA</t>
  </si>
  <si>
    <t>ARCHIVO PEQ. EN MADERA 3 GAV. C/ MARRON</t>
  </si>
  <si>
    <t xml:space="preserve">CAMARA WEB LOHITECH C920 </t>
  </si>
  <si>
    <t>CAMARAS WEB LOGITECH C920</t>
  </si>
  <si>
    <t>CPU DELL OPTIPLEX 3040 INTEL CORE</t>
  </si>
  <si>
    <t>CPU DELL OPTIPLEX 3040 SFF</t>
  </si>
  <si>
    <t>CPU DELL OPTIPLEX 3050</t>
  </si>
  <si>
    <t>CPU DELL OPTIPLEX 7030</t>
  </si>
  <si>
    <t>CPU HP PRODESK 400 G3 SFF I5 3.2 GHZ</t>
  </si>
  <si>
    <t>CPU HP PRODESK 400 G-4</t>
  </si>
  <si>
    <t>CREDENZA 4 PUERTAS C/ MARRON</t>
  </si>
  <si>
    <t>IMPRESORA HP OFFCEJET PRO 8600 (CM749A)</t>
  </si>
  <si>
    <t>MAQUINA DYMO LABEL WRITER 450</t>
  </si>
  <si>
    <t>MESA REDONDA C/ PATA CENTRAL, EN FORMICA, C/ MARRON</t>
  </si>
  <si>
    <t>MONITOR DELL 19" E1916H VGA</t>
  </si>
  <si>
    <t xml:space="preserve">MONITOR FLAT DELL 19" E1914H, VGA </t>
  </si>
  <si>
    <t>MONITOR HP V 233 21.5</t>
  </si>
  <si>
    <t>MONITORHP V233 21.5</t>
  </si>
  <si>
    <t>SCANNER FUJITSU IX500 25PPM USB 2.0 600DP</t>
  </si>
  <si>
    <t>SILLA FIJA P/VISITAS C/BRAZOS C/NEGRO (PROTOCOLO)</t>
  </si>
  <si>
    <t>TRITURADORA DE PAPEL</t>
  </si>
  <si>
    <t>ESTANTE ALT.S/PUERTAS, C/CEREZO, LINEA EDZA DE FORMICA C/AMBAR</t>
  </si>
  <si>
    <t>SILLA P/VISITA C/BRAZOS C/NEGRO</t>
  </si>
  <si>
    <t>SILLA FIJA BASE METAL C/BRAZOS C/NEGRO</t>
  </si>
  <si>
    <t>MONITOR DELL FLAT  19 E1919H</t>
  </si>
  <si>
    <t>SILLON EJECUTIVO EACT TAPIZADO Y BASE ALUMINIO</t>
  </si>
  <si>
    <t>TRITURADORA, GBC, MOD. 80-S, ELECT., C/ GRIS</t>
  </si>
  <si>
    <t>IMPRESORA HP LACERJETM227 MULTIFUNCIONAL</t>
  </si>
  <si>
    <t>NEVERA EJECUTIVA AVANTI C/BLANCA</t>
  </si>
  <si>
    <t>CUADRO, DOS DAMAS, C/SOMBRILLAS, ROJA,AZUL (MIGUEL NÙÑEZ )</t>
  </si>
  <si>
    <t>SOFA DE 3 PERSONAS MOD. VERA TAPIZADO P. U. NEGRO</t>
  </si>
  <si>
    <t>ESCRITORIO EN METAL C/TOPE EN MADERA C/ MARRON</t>
  </si>
  <si>
    <t>PORTA TRAJE DE MADERA C/ MARRON</t>
  </si>
  <si>
    <t>Direccion Juridica</t>
  </si>
  <si>
    <t>CPU DELL INSPIRON OPTIPLE</t>
  </si>
  <si>
    <t>MONITOR, DELL, DE 22' , LCD</t>
  </si>
  <si>
    <t>TECLADO, DELL, SK-8115</t>
  </si>
  <si>
    <t>ESC., EN FORMICA, C/CAOBA, DE 2 GAV.</t>
  </si>
  <si>
    <t>PORTA TRAJE EN CAOBA</t>
  </si>
  <si>
    <t xml:space="preserve">SILLON EJEC.C/NEGRO </t>
  </si>
  <si>
    <t>SILLA DE VISITA, C/ NEGRO</t>
  </si>
  <si>
    <t>SILLA DE VISITA , C/BRAZOS, C/NEGRO</t>
  </si>
  <si>
    <t>NEVERA EJECUTIVA NEDOCAC/BLANCO</t>
  </si>
  <si>
    <t>TELEFONO CISCO C/GRIS SPA502G</t>
  </si>
  <si>
    <t>CUADRO (ASTRACTO, CON TRES OJOS)</t>
  </si>
  <si>
    <t>Financiero</t>
  </si>
  <si>
    <t>Direccion Tecnica</t>
  </si>
  <si>
    <t>ABANICO DE PARED KDK 56 "</t>
  </si>
  <si>
    <t>AIRE ACOND. WHITE WESTINGHOUSE M/WA 12000 BTU</t>
  </si>
  <si>
    <t>AIRE ACONDICIONADO 13 SEER WESTINGHOUSE COND. NERT. 3T</t>
  </si>
  <si>
    <t>ARCHIVO,  METAL DE 3 GAVETAS. C/CREMA</t>
  </si>
  <si>
    <t>ARCHIVO CARTA MERCURY  3 GAVETAS C/CREMA</t>
  </si>
  <si>
    <t>BEBEDERO UNIVERSAL</t>
  </si>
  <si>
    <t>MICROONDAS1.1 PIES CUBICO</t>
  </si>
  <si>
    <t>ESTUFA EM/30 2P PLATEADA NO. 10209023 TEKA</t>
  </si>
  <si>
    <t>MESA EN CAOBA,  P/COMPUTADORA</t>
  </si>
  <si>
    <t>MICROONDA WHIRLPOOL</t>
  </si>
  <si>
    <t>LICUADORA, BLACK BL 1130SGM</t>
  </si>
  <si>
    <t>NEVERA NN FRT 181S6</t>
  </si>
  <si>
    <t>SILLA EJECUTIVA EN TELA</t>
  </si>
  <si>
    <t>SILLA C/BRAZOS C/NEGRO</t>
  </si>
  <si>
    <t>CARRITO EN MADERA P/BUFFET C/NEGRO</t>
  </si>
  <si>
    <t>SILLA PLASTICA C/ BRAZOS, C/CREMA , RIMAX</t>
  </si>
  <si>
    <t>SILLA PLASTICA, C/.BLANCA S/.BRAZO RIMAX</t>
  </si>
  <si>
    <t>SILLA PLASTICA C/. BLANCA SIN BRAZO RIMAX</t>
  </si>
  <si>
    <t>SILLA PLASTICA C/. BLANCO S/ BRAZO RIMAX</t>
  </si>
  <si>
    <t>SILLA PLASTICA C/. BLANCO S/. BRAZO RIMAX</t>
  </si>
  <si>
    <t>SILLA GIRATORIA SIN BRAZOS COLOR NEGRO</t>
  </si>
  <si>
    <t xml:space="preserve">SILLA PLASTICA PRIMAVERA C/BRAZOS RIMAX </t>
  </si>
  <si>
    <t xml:space="preserve">SILLA PLASTICA C/ BRAZOS, C/CREMA, RIMAX(SALON CONF.) </t>
  </si>
  <si>
    <t xml:space="preserve">SILLA PLASTICA C/ BRAZOS. C/CREMA, RIMAX(SALON CONF.) </t>
  </si>
  <si>
    <t>SILLA PLASTICA C/BRAZOS C/BLANCO</t>
  </si>
  <si>
    <t>SILLA PLASTICA C/. BLANCO SIN BRAZO</t>
  </si>
  <si>
    <t>SILLA PLASTICA C/. BLANCO SIN BRAZO RIMAX</t>
  </si>
  <si>
    <t>SILLA PLASTICA C/.BLANCA S/. BRAZO RIMAX</t>
  </si>
  <si>
    <t>SILLA PLASTICA C/.BLANCA S/.BRAZO RIMAX</t>
  </si>
  <si>
    <t>MICROONDA  HORNO , L/O WHILPOOL</t>
  </si>
  <si>
    <t>COMPUTADORA DELL OPTIPLEX 3040 I3 4GB</t>
  </si>
  <si>
    <t>MONITOR DELL DE 19" E1914H WIDESCREEN</t>
  </si>
  <si>
    <t>SILLON KARMA EJECUTIVO, MODER NO DISEÑO, TAPIZADO EN PIELINA</t>
  </si>
  <si>
    <t>Mayordomia</t>
  </si>
  <si>
    <t>ESCRITORIO EJEC. ENCHAPADO EN MADERA C/CHERRY</t>
  </si>
  <si>
    <t>NEVERA EJECUTIVA- SUB DR LUIS ESTRELLA</t>
  </si>
  <si>
    <t>CREDENZA 2 PTAS C/CHERRY</t>
  </si>
  <si>
    <t>SILLON EJECUTIVO ENGOMICO</t>
  </si>
  <si>
    <t>MONITOR DELL 19 COLOR NEGRO</t>
  </si>
  <si>
    <t>COMPUTADORA DEL OPTIPLEX 7060 SMALL</t>
  </si>
  <si>
    <t>CUADRO, LÀMINA , ASTRACTA, C/GRIS</t>
  </si>
  <si>
    <t xml:space="preserve">SILLA FIJA DE VISITA C/BRAZO  </t>
  </si>
  <si>
    <t>Oficina de Litigios</t>
  </si>
  <si>
    <t>COMPUTADORA HP PRODESK 400 G3 SFF I.5</t>
  </si>
  <si>
    <t>CPU DEL OPTIPLEX 7060</t>
  </si>
  <si>
    <t>TELEFONO GRANDSTREM ENTERPRISE</t>
  </si>
  <si>
    <t>ARCHIVO EN MATAL 3 GAV. C/NEGRO</t>
  </si>
  <si>
    <t>ARCHIVO METAL 3 GAV. C/NEGRO</t>
  </si>
  <si>
    <t>ARCHIVO METALICO 3 GAVETAS C/NEGRO</t>
  </si>
  <si>
    <t xml:space="preserve">ARMARIO ALTO EN MADERA  C/PUERTA BAJA </t>
  </si>
  <si>
    <t>CREDENZA EN MADERA 4 PUERTAS C/MARRON</t>
  </si>
  <si>
    <t>SILLON GERENCIAL B-406 MARCA BOSS EN PIEL SINTETICA</t>
  </si>
  <si>
    <t>SILLON TECNICO MODELO 06 C/BRAZOS C/NEGRO</t>
  </si>
  <si>
    <t>TRITURADORA FELLOWES 12 PAG GBC SHRED MASTER SC 170 C/NEGRO Y C/BLANCO</t>
  </si>
  <si>
    <t>SILLA SECRETARIAL M-613 C/ BRAZOS TELLA BLOOM</t>
  </si>
  <si>
    <t>CUADRO ENMARCADOS 8.5X11 MOLD. PLATA LIS DE 2 PULD. DOBLE VIDRIO</t>
  </si>
  <si>
    <t>MONITOR FLAT DELL 19" E1912 H, COL0R NEGRO</t>
  </si>
  <si>
    <t>BASE REDONDA DE METAL DORADA - RESEPCION</t>
  </si>
  <si>
    <t>ARCHIVO, DE 3 GAVETAS 8 1/2 X 13 CON LLAVE</t>
  </si>
  <si>
    <t>CREDENZA 2 PUERTAS  3 GAV. C/MARRON</t>
  </si>
  <si>
    <t>IMPRESORA HP LASERJET PRO400 MFP MULTIFUNC.</t>
  </si>
  <si>
    <t>ARCHIVO TARJETERO EN METAL 2 GAVETAS</t>
  </si>
  <si>
    <t>ARCHIVO MODULAR DE 3 GAVETAS</t>
  </si>
  <si>
    <t>COUNTER EN MELAMININA MOD. LM 25"X64 Y TOPE EN CRISTAL 10MM1.40 CMLM2564</t>
  </si>
  <si>
    <t>MESITA EN MADERA CUADRADA C/MARRON,  LOBY SEGUNDA PLANTA</t>
  </si>
  <si>
    <t>SILLA EJECUTIVA EN TACTO PIEL C/NEGRO</t>
  </si>
  <si>
    <t>SOFA PARA UNA PERSONA, C/MARRON</t>
  </si>
  <si>
    <t>SOFA, PARA 3 PERSONAS, EN PIEL,  C/ MARRON</t>
  </si>
  <si>
    <t>SOFA PARA 3 PERSONAS C/MARRON</t>
  </si>
  <si>
    <t>LAMPARA MESA LATERAL, RECEPCCION</t>
  </si>
  <si>
    <t>LAMPARA MESA LATERAL</t>
  </si>
  <si>
    <t>PORTA REVISTA EN CAOBA</t>
  </si>
  <si>
    <t>BEBEDERO WHITE WESTINGHOUSE M/WQF 153 MB MW</t>
  </si>
  <si>
    <t>TELEVISOR LCD TVS-LN40</t>
  </si>
  <si>
    <t>EXTINTOR ABC DE 5 LBS BUCKEYE</t>
  </si>
  <si>
    <t>CPU STUDIO 9000 PANTALLA 18.5 500GB HD</t>
  </si>
  <si>
    <t>CAJA DE SEGURIDAD PARA ARMAS</t>
  </si>
  <si>
    <t>LECTOR DE HUELLAS, RELOJ BIOMETRICO CONTROL DE ASISTENCIA ZTK01</t>
  </si>
  <si>
    <t>Recpcion</t>
  </si>
  <si>
    <t>ARCHIVO 3 GAV. C/CREMA</t>
  </si>
  <si>
    <t xml:space="preserve">ARCHIVO DE 5 GAVETAS </t>
  </si>
  <si>
    <t>ARCHIVO LATERAL IMPORT MERCURY 5 GAVETAS C/CREMA</t>
  </si>
  <si>
    <t>ARCHIVO LATERAL MERCURY IMPORT 5 GAV. EN METAL COLOR NEGRO MED:18"X36 X70</t>
  </si>
  <si>
    <t>ARCHIVO METALICO 3 GAVETAS C/CREMA</t>
  </si>
  <si>
    <t>ARCHIVO MODULAR 3 GAVETAS METAL SILVER</t>
  </si>
  <si>
    <t xml:space="preserve">ARCHIVOS DE 3 GAVETS COLOR GRIS </t>
  </si>
  <si>
    <t>ARMARIO P/OFICINA 15X34X73 COLOR CREMA</t>
  </si>
  <si>
    <t>BUTACA ESTACIONARIA EJECUTIVA MOD.6258 EN TELA NEGRA BE6258N</t>
  </si>
  <si>
    <t>COMPUTADORA DELL OPTIPLEX 3060 SMALL FORM FACTOR</t>
  </si>
  <si>
    <t>CORTINAS VENECIANAS EN MADERA COLOR CAOBA.</t>
  </si>
  <si>
    <t>CPU DELL  OPTIPLEX 3040</t>
  </si>
  <si>
    <t>CPU DELL OPTIPLEX   3040</t>
  </si>
  <si>
    <t>CPU DELL OPTIPLEX  3020</t>
  </si>
  <si>
    <t>CUADRO (COCHE, 5 DAMAS AL FRENTE)</t>
  </si>
  <si>
    <t>CUADRO (DOS EDIFICIO, NEVANDO)</t>
  </si>
  <si>
    <t>CUADRO (ZONA COLONIAL. VENTANAS ARRIBA, FLORES MORADAS)</t>
  </si>
  <si>
    <t>ESCRITORIO CON CRISTAL MOD. LD 28" X48" C/METAL</t>
  </si>
  <si>
    <t>ESCRITORIO EJEC. EN METAL TOPE MADERA - FORMA, TIPO L</t>
  </si>
  <si>
    <t>ESCRITORIO EN METAL 2 NIVELES C/NEGRO CON TOPE DE CRISTAL</t>
  </si>
  <si>
    <t>ESCRITORIO LD CRISTSL 28X48 GRIS</t>
  </si>
  <si>
    <t>ESCRITORIO MOD. LD CRISTAL 28" X 48" C/GRIS C/METAL ALUMINIO, MELDMC2848</t>
  </si>
  <si>
    <t xml:space="preserve">IMPRESORA EPSON ECOTANK L3210 MULTIFUNCIONAL </t>
  </si>
  <si>
    <t>IMPRESORA HP LASERJET PRO 1102W</t>
  </si>
  <si>
    <t>MONITOR DELL C/NEGRO CNOPY7DC- 641802H-OAPB</t>
  </si>
  <si>
    <t>MONITOR FLAT DELL 19" E1916H</t>
  </si>
  <si>
    <t>MONITOR FLAT DELL C/N 19" SAFELY MARK120363-12</t>
  </si>
  <si>
    <t>SILLA DE VISITA C/ BRAZOS C/ NEGRO, PRESTADA A . SERV GEN</t>
  </si>
  <si>
    <t>SILLAS P/ VISITAS C/ BRAZOS C/ NEGRO</t>
  </si>
  <si>
    <t>SILLON SEMI EJECUTIVO MOD.6258 TAPIZADO EN PVC NEGRO C/BRAZO</t>
  </si>
  <si>
    <t>SOFA PARA 2 PERSONAS COLOR NEGRO</t>
  </si>
  <si>
    <t>TRITURADORA GBC MASTER SC 170 C/NEGRO</t>
  </si>
  <si>
    <t>ARCHIVO ORDEN ALFABETICOS 5 GAVETA COLOR GRIS 8.5X13</t>
  </si>
  <si>
    <t>AUTOMOVIL HASB KIA PICANTO LX 1.0 HB AT</t>
  </si>
  <si>
    <t>SILLON EJECUTIVO PIELINA</t>
  </si>
  <si>
    <t>SCANNER HP SCANJET PRO 300 S3 BLANCO</t>
  </si>
  <si>
    <t>NEVERA, (G.E.), EJEC., C CREMA</t>
  </si>
  <si>
    <t>Recursos Humanos</t>
  </si>
  <si>
    <t>ARCHIVO C/BLANCO DE 3 GAVETAS RODANTE METAL ALUMINIO O-MMF3GRA</t>
  </si>
  <si>
    <t>ARCHIVO DE METAL DE 3 GAV., C/NEGRO</t>
  </si>
  <si>
    <t>ARCHIVO EN METAL DE 3 GAVETAS CON EL COLOR NEGRO, 0218</t>
  </si>
  <si>
    <t>ARCHIVO MODULAR IMP. DE 3 GAVETAS COLOR GRIS OSCURO 600-94</t>
  </si>
  <si>
    <t>ARCHIVO, METAL DE 3 GAV., C/NEGRO</t>
  </si>
  <si>
    <t>ARMARIO ALTO COLOR GRIS CLARO Y 2 PUERTAS BAJAS COLOR BLANCO CON 5 ESPACIOS DE FORMICA</t>
  </si>
  <si>
    <t xml:space="preserve">ARMARIO ALTO COLOR GRIS CLARO Y 2 PUERTAS BAJAS COLOR BLANCO FORMICAS 16X32X74 </t>
  </si>
  <si>
    <t>CAICULADORA SHARP EL-2630, 12 DIGITOS</t>
  </si>
  <si>
    <t>CALCULADORA SHARP 2630, 12 DIGITOS</t>
  </si>
  <si>
    <t>CALCULADORA SUMADORA SHARP EL2630P 3D01032Y</t>
  </si>
  <si>
    <t>COMPUTADORA DELL OPTIPLEX 3040 SMALL FORM FACT. I3</t>
  </si>
  <si>
    <t>CPU DELL C/NEGRO 24282514370</t>
  </si>
  <si>
    <t>CPU DELL OPTIPLEX 3020 MT C13.32/4GB/500GB HDD/W8.1 COLOR NEGRO</t>
  </si>
  <si>
    <t>CPU. COMPUTADORA (NE) DELL OPTIPLEX DEL 2671</t>
  </si>
  <si>
    <t>CREDENZA CON 2 PUERTAS, CORREDIZAS DE 32X16X32 GRIS, N-802 L.15013</t>
  </si>
  <si>
    <t>CUADRO PUERTO PESCADORES (VELEROS)</t>
  </si>
  <si>
    <t>IMPRESORA HP LASERJET PRO M1536</t>
  </si>
  <si>
    <t>MONITOR DELL C/NEGRO 72872 455-A7D8</t>
  </si>
  <si>
    <t>MONITOR DELL COLOR NRGRO</t>
  </si>
  <si>
    <t>MONITOR DELL LCD</t>
  </si>
  <si>
    <t>MONITOR FLAT DELL 19" E1914H, VGA COLOR NEGRO MON-FLAT-DELL-001</t>
  </si>
  <si>
    <t>NEVERA EJECUTIVA AVANTI C/BLANCO</t>
  </si>
  <si>
    <t>SCANNER FUJITSU IX500 25PPM USB 2.0 600DPI PC/MAC WI-FI AOB328359</t>
  </si>
  <si>
    <t>SILLON EJECUTIVO B-7741 MARCA BOSS EN TELA COLOR NEGRO ESPALDAR ALTO</t>
  </si>
  <si>
    <t>TECLADO DELL BLACK</t>
  </si>
  <si>
    <t>Revision y Analisis</t>
  </si>
  <si>
    <t>ABANICO DE PISO 20</t>
  </si>
  <si>
    <t>AIRE ACONDICIONADO FRIGIDAIRE</t>
  </si>
  <si>
    <t>ARCHIVO 3 GAV.C/ NEGRO</t>
  </si>
  <si>
    <t>ARCHIVO EN METAL, 4 GAV., 8-1/2 X 11, C/GRIS</t>
  </si>
  <si>
    <t>ARMARIO PARA GUARDAR ARMAS, EN CAOBA</t>
  </si>
  <si>
    <t>CAJA FUERTE MASTER MODELO SS-045 COLOR GRIS</t>
  </si>
  <si>
    <t>CPU DELL COLOR NEGRO 18114459050</t>
  </si>
  <si>
    <t>CPU DELL OPTIPLEX</t>
  </si>
  <si>
    <t>CUADRO (30X40) FLORES ENSIMA DE UNA COLUMNA</t>
  </si>
  <si>
    <t>CUADRO,(FOTO) AVION SOBRE NUVES)</t>
  </si>
  <si>
    <t>ESCRITORIO EN MADERA TRES GAVETAS C/ MARRON C/TOPE DE CRISTAL</t>
  </si>
  <si>
    <t>ESCRITORIO EN METAL C/TOPE EN MADERA  (PROTOCOLO)</t>
  </si>
  <si>
    <t>ESCRTIOTORIO EN METAL C/NEGRO C/TOPE DE MADERA</t>
  </si>
  <si>
    <t>GRABADORA HIG VISION C/NEGRO</t>
  </si>
  <si>
    <t>NEVERA EJEC. G.E.,, C/BLANCO</t>
  </si>
  <si>
    <t>NEVERA, EJEC., MADE, C/NEGRO CON GRIS</t>
  </si>
  <si>
    <t>PORTATRAJE EN MADERA C/MARRON</t>
  </si>
  <si>
    <t xml:space="preserve">RADIO MOTOROLA, SL-500 </t>
  </si>
  <si>
    <t xml:space="preserve">RADIO MOTOROLA, SL-500,  FELIZ MIGUEL </t>
  </si>
  <si>
    <t>SILLA P /VISITAS C/ NEGRO</t>
  </si>
  <si>
    <t>SILLA P/ VISITAS EN CAOBA, C/BRAZOS, C/NEGRO</t>
  </si>
  <si>
    <t>SILLA P/ VISITAS, EN CAOBA, C/BRAZOS, C/NEGRO</t>
  </si>
  <si>
    <t>SILLON EJECUTIVO C/BRAZO NEGRO</t>
  </si>
  <si>
    <t>SILLON EJECUTIVO MOD. 6259 TAPIZADO EN PVC NEGRO SE6259PVCN</t>
  </si>
  <si>
    <t>TELEVISOR WESTINHOUSE LCD 32" C/NEGRO LED</t>
  </si>
  <si>
    <t>TELEVISOR WESTINHOUSE LCD 32" C/NEGRO LED TV SL/MMDESIGN SRSHDMI POWER BUTTON BELOW</t>
  </si>
  <si>
    <t>TELEVISOR WESTINHOUSE LCD32" C/NEGRO LED TV SL/MDESIGN SRS POWER BUTTON BELOW</t>
  </si>
  <si>
    <t>ARCO DETECTOR DE METAL 6 ZONAS</t>
  </si>
  <si>
    <t>CAMARA BALA 1080P TURBO HD POE C/LENTE FIJO</t>
  </si>
  <si>
    <t>CAMARA DOMO EYEBALL INTERIOR/EXTERIOR POE</t>
  </si>
  <si>
    <t>SISTEMA DE CONTROL ACCESO A LAS PUERTAS C/NEGRO KANTECH KT400</t>
  </si>
  <si>
    <t>SISTEMA DE DETECCION DE INCENDIOS C/ROJO APOLLO 507-42841</t>
  </si>
  <si>
    <t>Seguridad</t>
  </si>
  <si>
    <t>SILLA SECRETARIAL S/BRAZOS TAPIZADO</t>
  </si>
  <si>
    <t xml:space="preserve">ESCALERA ALUMINIO DE 8 PIES C/METAL  </t>
  </si>
  <si>
    <t>AIRE  SEER WESTINGHOUSE INVERTER COND. 12000 BTV,CTO. FRIO</t>
  </si>
  <si>
    <t>ARCIVO MODULAR EN METAL C/LLAVE</t>
  </si>
  <si>
    <t>ESCALERA EXTENSION FIBRA VIDRIO 10" TRUPER/LOREN</t>
  </si>
  <si>
    <t>ESCALERA EXTENSION FIBRA VIDRIO 20" VERDE</t>
  </si>
  <si>
    <t>ESCALERA EXTENSION FIBRA VIDRIO 40" AMARILLA,PREST. HELIP</t>
  </si>
  <si>
    <t>ESCALERA LOUISVILLE FS1512 T/TIJERA FIBRA 12"</t>
  </si>
  <si>
    <t>ESCALERA LOUISVILLE FS1512 T/TIJERA FIBRA12"</t>
  </si>
  <si>
    <t>ESCRITORIO (JGO.) EN METAL Y MADERA</t>
  </si>
  <si>
    <t>ESCRITORIO EN CAOBA DE 3 GAV., Y 1 COMP.</t>
  </si>
  <si>
    <t>NEVERA NN-TRS09500MD NEDOCA TRS09500MD</t>
  </si>
  <si>
    <t>SILLA DE VISITA CON BRAZOS COLOR AZUL MARINO</t>
  </si>
  <si>
    <t>UPS CDP 700 WATTS C/NEGRO</t>
  </si>
  <si>
    <t>IMPRESORA, HP LASERJET,M227 MULTIFUNCIONAL</t>
  </si>
  <si>
    <t>MONITOR FLAT DELL 19" E1914H, VGA BLACK</t>
  </si>
  <si>
    <t>SILLON TECNICO TOM C/BRAZOS EN TELA NEGRA, PRESTADA,ACT/FIJO</t>
  </si>
  <si>
    <t>CPU DELL OPTIPLEX 3020 PROCESADOR C/NEGRO GHNKP22, 358960309130</t>
  </si>
  <si>
    <t>Servicios Generales</t>
  </si>
  <si>
    <t>CPU DELL INSPIRON OPTIPLEX</t>
  </si>
  <si>
    <t>COMPUTADORA DELL OPTIPLEX 3050 SMALL</t>
  </si>
  <si>
    <t>COMPUTADORA DELL OPTIPLEX  3040 I5 8GB PROC. INTEL W10</t>
  </si>
  <si>
    <t>COMPUTADORA DEL OPTIPLEX 7060</t>
  </si>
  <si>
    <t>DISCO DURO EXTERNO 10 TB.</t>
  </si>
  <si>
    <t>MONITOR DELL 24 PANEL TYPE TN</t>
  </si>
  <si>
    <t>ROUNTER CISCO C/NEGRO</t>
  </si>
  <si>
    <t>SERVIDOR DELL POWERGE R340</t>
  </si>
  <si>
    <t>SERVIDOR DELL C/N Y C/ PLATEADO POWERDGE R420 CHASIS, INTEL XEON ES-2403 1.80GHZ 10M CODIGO 72550</t>
  </si>
  <si>
    <t>SERVIDOR DELL C/N Y C/P POWERDGE R420 CHASIS, INTEL XEON ES-2403 1.80GHZ 10M</t>
  </si>
  <si>
    <t>SWITCH 24 PUERTOS CISCO SR 224</t>
  </si>
  <si>
    <t>SWITCH DE 24 PUERTOS LINKSYS</t>
  </si>
  <si>
    <t>UPS APC SMART-UPS R T 8000VA 208V IN/OUT 208V ( SURT8000XLT)</t>
  </si>
  <si>
    <t xml:space="preserve">ROUTER PEPLINK TWO </t>
  </si>
  <si>
    <t>CPU, DELL OPTIPLEX 760</t>
  </si>
  <si>
    <t xml:space="preserve">TELEVISOR LCD SAMSUMG. C/NEGRO </t>
  </si>
  <si>
    <t>SISTEMA DE ALMACENAMIENTO MASIVO NAS</t>
  </si>
  <si>
    <t>PROYECTOR EPSON POWERLITE X24+-3500 ANSILUMENES</t>
  </si>
  <si>
    <t xml:space="preserve">PROBADOR DE REDES, GENERADOR DE SONIDO FLUKE </t>
  </si>
  <si>
    <t>AIRE ACONDICIONADO WCHXDI-12K4A SEER WESTINGHOUSE INV. COND 12000</t>
  </si>
  <si>
    <t>ARCHIVO LATERAL DE TRES GAVETAS EN METAL C/CREMA</t>
  </si>
  <si>
    <t>ARCHIVO EN METAL 3 GAV. C/ CREMA</t>
  </si>
  <si>
    <t>ARCHIVO LATERAL MERCURY IMPORT 3 GAVETAS C/RUEDAS</t>
  </si>
  <si>
    <t>JUEGO DE BOCINAS LOGITEC</t>
  </si>
  <si>
    <t>PANTALLA KLIFX 100" ELECTRICA PARA PROYECTOR BLANCA W REMOTE CONTROL (ACI20KLX21</t>
  </si>
  <si>
    <t>KIT DE HERRAMIENTAS LLAVE DE CUBO DE 190 PIEZAS</t>
  </si>
  <si>
    <t>UPS UNIPOWER 10 KVA 220V</t>
  </si>
  <si>
    <t>UPS TRIPPLITE 20KVA/16KW, 120 VOL. TRIFASICO DOBLE C.</t>
  </si>
  <si>
    <t>Tecnologia</t>
  </si>
  <si>
    <t>MONITOR HP 22 PULG</t>
  </si>
  <si>
    <t>TELEFONO GRANDSTREAM GXP2130 V2</t>
  </si>
  <si>
    <t>SILLON EJECUTIVO, C/BRAZOS, C/NEGRO</t>
  </si>
  <si>
    <t>MONITOR DELL C/NEGRO 18.5" FLAT SCREEN 7 PRO OPTIPLEX</t>
  </si>
  <si>
    <t>IMPRESORA HP LASERJET PRO MFP M476NW PANTALLA COLOR GRAPHIC DISPLAY</t>
  </si>
  <si>
    <t>PRINTER HP P1005LASERT JET P 400</t>
  </si>
  <si>
    <t>TELEVISION 32" WESTINGHOUSE POWER LED TV SL/MDESIGN S R S HDMI BLACK</t>
  </si>
  <si>
    <t>MONITOR, DELL 22'', LCD</t>
  </si>
  <si>
    <t>IMPRESORA HP LASER JET PRO P1102W, PRESTADA ADMINISTRAT.</t>
  </si>
  <si>
    <t>EXTINTOR HALOTRON 10 LBS</t>
  </si>
  <si>
    <t>LAPTOP DELL INSPIRON 5000 15 1.7GHZ, 8GB, 1TB</t>
  </si>
  <si>
    <t>CPU DELL OPTIPLEX C/ NEGRO</t>
  </si>
  <si>
    <t>MONITOR FLAT DELL 19¨ E19121H, BLACK</t>
  </si>
  <si>
    <t>COMPUTADORA OPTILPEX DELL 3060</t>
  </si>
  <si>
    <t>CPU DELL VOSTRO C/ NEGRO</t>
  </si>
  <si>
    <t>DISCO DURO EXTERNO 10TB G-TECHNOLOGY GDRIVE USB</t>
  </si>
  <si>
    <t>IMPRESORA HP COLOR LASERJET M175NW PRO 100 P/S/C PRINTER SCANNER</t>
  </si>
  <si>
    <t xml:space="preserve">MON 344 MONITOR FLAT DELL 19" E1914H VGA BLACK </t>
  </si>
  <si>
    <t>MONITOR DELL C/ NEGRO</t>
  </si>
  <si>
    <t>COMPUTADORA DELL OPTIPLEX 7050 SFF7010</t>
  </si>
  <si>
    <t>MONITOR ELL DE 19" WIDESCREEN</t>
  </si>
  <si>
    <t xml:space="preserve">UPS, 6KVA, 120/240,60HZ </t>
  </si>
  <si>
    <t>IMPRESORA HP LASERJET 227 MULTIF.</t>
  </si>
  <si>
    <t>LAPTOP, DELL, MOD. DP-38L</t>
  </si>
  <si>
    <t>ARCHIVO MODULAR IMPORTADO DE 3 GAVETAS CON RUEDAS PLATEADO DED. 22"X17"</t>
  </si>
  <si>
    <t>ARMARIO DE 2 PUERTAS CON LLAVIN 4 TRAMOS</t>
  </si>
  <si>
    <t>ARMARIO METAL 2 PTAS 18"36"72CREMA WITTMAN AM2PI83672WC</t>
  </si>
  <si>
    <t>CAJA FUERTE MASTER COLOR GRIS</t>
  </si>
  <si>
    <t>CALCULADORA SHARP EL-2630 P-11</t>
  </si>
  <si>
    <t>CREDENZA EN MADERA CON TOPE DE FORMICA C/CREMA</t>
  </si>
  <si>
    <t>CREDENZA MOD.GS 19"X60" MELAMINA GRIS/MAPLE</t>
  </si>
  <si>
    <t>CUADRO ENMARCADOS 8.5X11 MOLD PLATA LIS DE 2 PULG DOBLE VIDRIO</t>
  </si>
  <si>
    <t>CUADRO, LAMINADO, C/AZUL</t>
  </si>
  <si>
    <t>ESCRITORIO EN CRISTAL C/TOPE DE MADERA</t>
  </si>
  <si>
    <t>ESCRITORIO TOPE CRISTAL METAL C/GRIS MOD. LD 28"X48" MELDMC2848</t>
  </si>
  <si>
    <t>IMPRESORA, EPSON, MOD. FX-2190, C/ GRIS</t>
  </si>
  <si>
    <t>IMPRESORA, EPSON, MOD. FX-890, C/ CREMA</t>
  </si>
  <si>
    <t>MAQUINA, ESC., PANASONIC, MOD. KX-E2020, C/ CREMA</t>
  </si>
  <si>
    <t>MONITOR DELL COLR NEGRO</t>
  </si>
  <si>
    <t>SACAPUNTA</t>
  </si>
  <si>
    <t>SILLON SEMI EJECUTIVO MOD. 6258 TAPIZADO EN PVC NEGRO SSE6258PVCN</t>
  </si>
  <si>
    <t>SILLON TECNICO CON BRAZOS EN TELA NEGRO</t>
  </si>
  <si>
    <t>SILLON TECNICO MOD 06 RESP. MESH FONDO T/NEGRA STO6MTN</t>
  </si>
  <si>
    <t>SUMADORA SHARP EL-2630P111 12 DIG.COLOR CREMA Y NEGRO</t>
  </si>
  <si>
    <t>UPS (CDP)</t>
  </si>
  <si>
    <t>Tesoreria</t>
  </si>
  <si>
    <t>Archivo y Correspondencia</t>
  </si>
  <si>
    <t>CPU DELL OPTIPLEX 3020 SMALL FORM FACTOR INTEL CORE 13 3470 (3.1GHZ, 12 M</t>
  </si>
  <si>
    <t>CPU DELL OPTIPLEX 3020 SMALL FORM FACTOR INTEL CORE 13 3470(3.1GHZ, 12 M</t>
  </si>
  <si>
    <t>SCANER FUJITSU 1X500</t>
  </si>
  <si>
    <t>IMPRESORA MULTIFUCIONAL M127HP</t>
  </si>
  <si>
    <t>MONITOR DELL  DE 19 E1914HWIDESCREEN</t>
  </si>
  <si>
    <t>MONITOR DELL 18.5"IN191ON COLOR NEGRO</t>
  </si>
  <si>
    <t>TECLADO DELL</t>
  </si>
  <si>
    <t>TELEFONO  GENERAL ELECTRIC /NEGRO</t>
  </si>
  <si>
    <t>TELEFONO INALAMBRICO VTECH M/C 56114-11 NEG.735078030221, 775400538309</t>
  </si>
  <si>
    <t>AIRE ACONDICIONADO,PRINASA, SPLIT, MOD.        , C/ CREMA</t>
  </si>
  <si>
    <t>ARCHIVO EN METAL SPECTRUM DE 4 GAVETAS COLOR VERDE OLIVA</t>
  </si>
  <si>
    <t>ARCHIVO METAL IMPORT MERCURY 4 GAVETAS COLOR CREMA P/ FOLDERS</t>
  </si>
  <si>
    <t>ARMARIO CON 2 PUERTAS COLOR MARRON</t>
  </si>
  <si>
    <t>BUTACA BOSS EN PIEL SINTETICA  COLOR NEGRA, PARA UNA PERSONA</t>
  </si>
  <si>
    <t>CALCULADORA SHARP, MOD. EL-2630 G-II</t>
  </si>
  <si>
    <t>CANDELABRO COLOR DORADO</t>
  </si>
  <si>
    <t>CREDENZA DE 4 GAVETAS Y 2 PUERTAS COLOR MARRON</t>
  </si>
  <si>
    <t>ESCRITORIO DE 4 GAVETAS COLOR MARRON</t>
  </si>
  <si>
    <t>ESCRITORIO S/ GAVETAS 29X71X29 3/4 COLOR MADERA OSWA</t>
  </si>
  <si>
    <t>ESCRITORIO S/.  GAVETA 29 X48 X 29 3/4</t>
  </si>
  <si>
    <t>ESCRITORIO EN MELANINA Y METAL 28/60</t>
  </si>
  <si>
    <t>ESCRITORIO SIN GAVETA 29 X 48 X 29 3/4</t>
  </si>
  <si>
    <t>LECTOR HUELLAS, RELOJ BIOMETRICO CONTROL DE ASISTENCIA</t>
  </si>
  <si>
    <t>MESA CENTRO, TOPE DE CRISTAL Y ESTRUCTURA CROMADA CON MEDIDAS 48"X24"X16</t>
  </si>
  <si>
    <t>MESA LATERAL TOPE DE CRISTAL  Y ESTRUCTURA CROMADA CON MEDIDAS 24X24X18</t>
  </si>
  <si>
    <t>MESA LATERAL, CON TOPE CRISTAL Y ESTRUCTURA CROMADA CON MEDIDAS 24X24X19</t>
  </si>
  <si>
    <t>MESA PARA COMPUTADORA CON  TOPE DE FORMICA C/CREMA</t>
  </si>
  <si>
    <t>MONITOR /TV  KTC  LED LCD 42" HDTV (42L11) CODIGO KTC01</t>
  </si>
  <si>
    <t>NEVERA EJECUTIVA TECNOMASTER COLOR BLANCA COD. NV34-53904</t>
  </si>
  <si>
    <t>NEVERA, GOLDSTAR, EJECUT. MOD. GL-141EGS, C/ BLANCO</t>
  </si>
  <si>
    <t>PIZARRA EN CORCHO PARA MURAL</t>
  </si>
  <si>
    <t>SACAPUNTA X- ACTO C/ AZUL</t>
  </si>
  <si>
    <t>SILLA DE VISITA COLOR GRIS</t>
  </si>
  <si>
    <t>SILLA PLASTICA  C/ BRAZOS C/ CREMA RIMAX</t>
  </si>
  <si>
    <t>SILLA PLASTICA C/ BRAZOS, C/CREMA, RIMAX</t>
  </si>
  <si>
    <t>SILLA VISITA B-9535 MARCA BOSS CUERO SINRETICO C/COLOR NEGRO</t>
  </si>
  <si>
    <t>SILLA VISITA B-9535 MARCA BOSS CUERO SINTETICO C/ NEGRO C/ ESTRUCT. TUBULAR</t>
  </si>
  <si>
    <t>SILLA VISITA DRIVE C/ BRAZOS C/ COLOR NEGRO ESTRUCTURA CROMADA</t>
  </si>
  <si>
    <t>SILLA VISITA DRIVE C/BRAZOS C/COLOR NEGRO ESTRUCTURA CROMADA MOD</t>
  </si>
  <si>
    <t>SILLA VISITA DRIVE CON BRAZOS C/ COLOR NEGRO ESTRUCTURA CROMADA</t>
  </si>
  <si>
    <t>SILLA VISITA DRIVE, C/BRAZOS C/NEGRO ESTRUCTURA COMADA MODERNO</t>
  </si>
  <si>
    <t>SILLON EJECUTIVO</t>
  </si>
  <si>
    <t>SILLON KARINA EJECUTIVO</t>
  </si>
  <si>
    <t>SILLON SECRETARIAL GABRIELA</t>
  </si>
  <si>
    <t>SOFA BOSS P/ DOS PERSONAS</t>
  </si>
  <si>
    <t>SOFA BOSS P/ TRES PERSONAS</t>
  </si>
  <si>
    <t>CUADRO  (COCHE FRENTE ATARAZANA)</t>
  </si>
  <si>
    <t>CUADRO (40X50) AL OLEO (MUJER CON SOMBRERO)</t>
  </si>
  <si>
    <t>CUADRO ESTAMPA CAMPESINA (BUEYES CON ARADO</t>
  </si>
  <si>
    <t xml:space="preserve">MUEBLE C/ LAVAMAMOS ESPEJO  DE TOPE DOBLE COLOR MARRON </t>
  </si>
  <si>
    <t>SILLA DE RUEDA STANDARD BETTER</t>
  </si>
  <si>
    <t>MICROONDA   OSTER</t>
  </si>
  <si>
    <t>BEBEDERO DE BOTELLON OCULTO</t>
  </si>
  <si>
    <t>GABIINETE DE PARED DE 19 NEGRO</t>
  </si>
  <si>
    <t>SAMSUNG GALAXY TABLE S7</t>
  </si>
  <si>
    <t>SAMSUNG GALAXY TABLE S4</t>
  </si>
  <si>
    <t>SAMSUNG GALAXY TABLE S3</t>
  </si>
  <si>
    <t>MONITOR DELL  19</t>
  </si>
  <si>
    <t>CPU DELL OPTIPLEX 7060</t>
  </si>
  <si>
    <t>BEBEDERO DAIWA 1175 C/GRIS</t>
  </si>
  <si>
    <t>RIVOLI DINING CHAIR HERMINGWAY  SILVER BUTACA</t>
  </si>
  <si>
    <t>CREDENZA FK- 09 17X42</t>
  </si>
  <si>
    <t>REFRIGERADOR HORIZ 2 PTAS. CRISTAL</t>
  </si>
  <si>
    <t>LAMPARA DE MESA VIDRIO Y METAL</t>
  </si>
  <si>
    <t>STUDIO CHAIR ROYAL BLUE- BUTACA</t>
  </si>
  <si>
    <t>HOLLYWOOD SOFA ROYAL 2/A BLUE</t>
  </si>
  <si>
    <t>HOLLYWOOD SOFA ROYAL 3/A BLUE</t>
  </si>
  <si>
    <t>WOODENT PEDESTAL SILVER</t>
  </si>
  <si>
    <t>JOANNA RECTANGULAR COFFE TABLE BROWN</t>
  </si>
  <si>
    <t>MESA LATERAL BASE PLATEADA TOPE CRISTAL</t>
  </si>
  <si>
    <t>FLOOR LAMP - LAMPARA  PEDESTAL</t>
  </si>
  <si>
    <t>TABLE LAMP -  LAMPARA DE MESA</t>
  </si>
  <si>
    <t>SCULPTURE VORTEX OF GOOD LUCK</t>
  </si>
  <si>
    <t>AVALON COFFE TBL FREME -1</t>
  </si>
  <si>
    <t>CAITLIN ARMCHIR SILVER BUTACA</t>
  </si>
  <si>
    <t xml:space="preserve">CAITLIN   SOFA ARMCHIR SILVER </t>
  </si>
  <si>
    <t>4X4X20   CRISTAL OBEISK 6K A/CT</t>
  </si>
  <si>
    <t>PILLOW ADORNO AVION- 2</t>
  </si>
  <si>
    <t>BANDEJA METAL DECORATIVA CROMADA</t>
  </si>
  <si>
    <t>CERAMIC TURTLE   TORTUGA (NO CALIFICA COMO ACTVO)</t>
  </si>
  <si>
    <t>4X4X20  CRISTAL OBELIK 6E</t>
  </si>
  <si>
    <t>COFFE TABLE MESA DE CENTRO</t>
  </si>
  <si>
    <t>CHATEU SOFA 2/A CREEN  CON CREMA</t>
  </si>
  <si>
    <t>CHATEU SOFA 3/A CREEN  CON CREMA</t>
  </si>
  <si>
    <t xml:space="preserve">ARCHIVO MODULAR 3 GAV. METAL </t>
  </si>
  <si>
    <t>ARCHIVO MODULAR  3 GAV.  METAL</t>
  </si>
  <si>
    <t>ESCRITORIO C/TOPE HAYA 28X55</t>
  </si>
  <si>
    <t>AIRE ACONDICIONADO 24X22 INVERTER 18¨-Resepcion</t>
  </si>
  <si>
    <t>MONITOR FLAT DELL 19"</t>
  </si>
  <si>
    <t>MONITO DELL 18.5 COLOR NEGRO</t>
  </si>
  <si>
    <t>ESCRITORIO EN MELANINA Y METAL COLOR AMARILLO  28/60</t>
  </si>
  <si>
    <t>ESCRITORIO EN MELANINA Y METAL  28/60</t>
  </si>
  <si>
    <t>MONITOR DELL 18.5 COLOR NEGRO</t>
  </si>
  <si>
    <t>ARCHIVO LATERAL MERCURY DE 4 GAVETAS EN METAL C/CREMA</t>
  </si>
  <si>
    <t>MESA DE CONFERENCIA REDONDA ATTIA C/CAOBA 4 PERSONAS</t>
  </si>
  <si>
    <t>CREDENZA DE 2 PUERTAS CORREDIZAS, EN COLOR MADERA</t>
  </si>
  <si>
    <t>RADIO MOTOROLA PORTATIL, SL-500</t>
  </si>
  <si>
    <t>MESA CARAMEL AND TABLE LATERAL REDONDA - SALON EMBAJADORES</t>
  </si>
  <si>
    <t>TOSTADORA CQ120 OSTER</t>
  </si>
  <si>
    <t>LICUADORA OSTER VASO CRISTAL BASE CROMADA</t>
  </si>
  <si>
    <t>MESA DE ESQUINA 20X24 BASE METAL C/GRIS</t>
  </si>
  <si>
    <t>CUADRO IMPRESION DE FOTOS EN ACRILICO DE 1/8 X 72 PULGADAS</t>
  </si>
  <si>
    <t>TELEVISOR PANASONIC 43"</t>
  </si>
  <si>
    <t>MESA LATERAL DE SALA EN ALUMINIO CROM. VIDRIO</t>
  </si>
  <si>
    <t>SOFA DE 3 PERSONAS C/MARRON</t>
  </si>
  <si>
    <t>SILLA SECRETARIA C/BRAZOS</t>
  </si>
  <si>
    <t>CREDENZA DE 4 PUERTAS C/GRIS</t>
  </si>
  <si>
    <t>IMPRESORA MULTIFUNCIONALHP LASERJET PRO 225DW</t>
  </si>
  <si>
    <t>COMPUTADORA DELL OPTIPLEX SFF 3040 CORE I3</t>
  </si>
  <si>
    <t>LAMPARA MESA BASE CLEAR PANTALLA CREMA</t>
  </si>
  <si>
    <t xml:space="preserve">LAMPARA DE MADERA EN CRIATAL C/BLANCO </t>
  </si>
  <si>
    <t>CALCULADORA SHARP 2630 PIII - SALON EMBAJADORES</t>
  </si>
  <si>
    <t>MUEBLE DE TRES PERSONAS CAOBA TAPIZ C/CREMA - SALON EMBAJADORES</t>
  </si>
  <si>
    <t>BUTACA CAOBA TAPIZ/CREMA - SALON EMBAJADORES</t>
  </si>
  <si>
    <t>MUEBLE DE DOS PERSONAS TAPIZADO C/CREMA - SALON EMBAJADORES</t>
  </si>
  <si>
    <t>MUEBLE DE TRES PERSONAS TAPIZADO C/CREMA - SALON EMBAJADORES</t>
  </si>
  <si>
    <t>BUTACA TAPIZADA C/CREMA, CAOBA /BRAZO - SALON EMBAJADORES</t>
  </si>
  <si>
    <t>ADORNO FIGURA PIÑA AZUL PEQ. - SALON EMBAJADORES</t>
  </si>
  <si>
    <t>BANDEJA CRISTAL CROMADA - SALON EMBAJADORES</t>
  </si>
  <si>
    <t>ADORNO FIGURA TAINA C/DORADO - SALON EMBAJADORES</t>
  </si>
  <si>
    <t>ADORNO ECORAIVO EN NIQUEL - SALON EMBAJADORES</t>
  </si>
  <si>
    <t>BANDEJA P/ADORNO CON T/CRISTAL - SALON PRESIDENCIAL</t>
  </si>
  <si>
    <t>BASE PARA ADORNO CROMADO</t>
  </si>
  <si>
    <t>LAMPARA LATERAL DE MESA C/CREMA - SALON PRESIDENCIAL</t>
  </si>
  <si>
    <t>BUTACA ALTA TAPIZADA C/CREMA C/BRAZOS - SALON PRESIDENCIAL</t>
  </si>
  <si>
    <t>BUTACA ALTA TAPIZADA C/CREMA - SALON PRESIDENCIAL</t>
  </si>
  <si>
    <t>SILLA PLASTICA S/BRAZO, C/CREMA</t>
  </si>
  <si>
    <t>SILLA PLASTICA C/BRAZO, C/ BLANCA</t>
  </si>
  <si>
    <t>TELEFONO PANASONIC MOD. KX-T7731-B 3 - KX TG7641 - SALON EMBAJADORES</t>
  </si>
  <si>
    <t>TELEFONO PANASONIC MOD. KX-T7731-B 1 - SALON EMBAJADORES</t>
  </si>
  <si>
    <t>ESCRITORIO BLACK BROWN 60 X 24 SALON EMBAJADORES</t>
  </si>
  <si>
    <t>SOFA EN TACTO PIEL DE 3 PERSONAS, MARRON - SALON DE PROTOCOLO</t>
  </si>
  <si>
    <t>MESA REDONDA CENTRAL MADERA 59" C/GIRA DE CRISTAL - SALON DE PROTOCOLO</t>
  </si>
  <si>
    <t>MESA DE CENTRO EN MADERA 31 1/2 X 31 1/2 - SALON DE PROTOCOLO</t>
  </si>
  <si>
    <t>MESA REDONDA C/CAOBA 26'' (LATERAL) - SALON DE PROTOCOLO</t>
  </si>
  <si>
    <t>ESPEJO CON MARCO 50X75 - SALON DE PROTOCOLO</t>
  </si>
  <si>
    <t>CUADRO DE AVILES - TECNICA MIXTA - ICONO I - 1994 - SALON DE PROTOCOLO</t>
  </si>
  <si>
    <t>CUADRO DE ULLOA - TECNICA MIXTA - NOCHE ESTRELLADA - 1986, 60X60 - SALON DE PROTOCOLO</t>
  </si>
  <si>
    <t>CUADRO DE ULLOA - OLEO - 1993, 50X40 - SALON EMBAJADORES</t>
  </si>
  <si>
    <t>CUADRO DE JOSE PERDOMO - PROCESO INVOLUTIVO - 1984, 32X42 - SALON EMBAJADORES</t>
  </si>
  <si>
    <t>ESCRITORIO MODULAR METAL LINEA PLUS 28 X 55 TOPE C. C/. GRIS OSCURO  - DELEGACION</t>
  </si>
  <si>
    <t>RETORNO DE 18X36 TOP COLOR CEREZO - SALON DE PROTOCOLO</t>
  </si>
  <si>
    <t>COUNTER EN MELAMINA COLOR HAYA TOPE EN CRISTAL - SALON DE PROTOCOLO</t>
  </si>
  <si>
    <t>TELEVISOR 42" LG LED FULL HD 1080P.PICTURE WIZARD SMART   - SALON DE PROTOCOLO</t>
  </si>
  <si>
    <t>MESAS LATERALES  - SALON DE PROTOCOLO</t>
  </si>
  <si>
    <t>MESAS LATERALES - SALON DE PROTOCOLO</t>
  </si>
  <si>
    <t>MESAS DE CENTRO - SALON DE PROTOCOLO</t>
  </si>
  <si>
    <t>SOFA DE 2 PERSONAS EN TACTO PIEL - SALON DE PROTOCOLO</t>
  </si>
  <si>
    <t>TELEFONO INAL VTECH M/C S6719-2  - DELEGACION</t>
  </si>
  <si>
    <t>NEVERA EJECUTIVA AVANTI - SALON EMBAJADORES</t>
  </si>
  <si>
    <t>MICROONDA HORNO, L/O. 7 CUTT WHIRPOOL - DELEGACION</t>
  </si>
  <si>
    <t>MICROONDA HORNO, L/O. 7 CUTT WHIRPOOL,</t>
  </si>
  <si>
    <t>CPU DELL OPTIPLEX 3020 INTEL CORE 13 3470  - DELEGACION</t>
  </si>
  <si>
    <t>SILLON EJECUTIVO B- 8101 MARCA BOSS PIEL SINTETICA COLOR NEGRO,  - DELEGACION</t>
  </si>
  <si>
    <t>SILLA VISITA DAVID, MODERNO DISEÑO, TAPIZADO PIELINA C/NEGRO, - DELEGACION</t>
  </si>
  <si>
    <t>SILLA VISTA DAVID, MODERNO DISEÑO, TAPIZADO PIELINA C/NEGRO  - DELEGACION</t>
  </si>
  <si>
    <t>LECTOR HUELLAS, RELOJ BIOMETRICO CONTROL DE ASISTENCIA - SALON DE PROTOCOLO</t>
  </si>
  <si>
    <t>BOSE 161 SE ELEANT OUTDOOR SPEAKER BLACK - SALON DE PROTOCOLO</t>
  </si>
  <si>
    <t>YAMAHA RX-V6777-2-CHANNEL WI-FI NETWORK AV RECEIVER - SALON DE PROTOCOLO</t>
  </si>
  <si>
    <t>TELEVISOR TVP-TCP50X60X PANASONIC. TC-P50X60X - SALON DE PROTOCOLO</t>
  </si>
  <si>
    <t>TELEVISOR PANASONIC PLASMA 50"  TVP. TCP50X60L,- SALON DE PROTOCOLO</t>
  </si>
  <si>
    <t>MESA PLASTICA LIFE TIME C/CREMA  - DELEGACION</t>
  </si>
  <si>
    <t>MONITOR DELL 19" (18.5) LCD - SALON EMBAJADORES</t>
  </si>
  <si>
    <t>IMPRESORA MULTIFUNCIONAL HP LASEJET PRO CM1415NF 750 XF - SALON DE PROTOCOLO</t>
  </si>
  <si>
    <t>SILLA PLASTICA S/BRAZO C/ CREMA M/RIMAX - DORMITORIO</t>
  </si>
  <si>
    <t>SILLLA PLASTICA S/ BRAZO C/ CREMA M/ RIMAX</t>
  </si>
  <si>
    <t>SILLA P/VISITAS C/BRAZOS C/GRIS - DELEGACION</t>
  </si>
  <si>
    <t>MESA DE CENTRO COCO RECTANGULAR COCKTAIL - SALON EMBAJADORES</t>
  </si>
  <si>
    <t>LAMPARA EN METAL PLATEADA C/PANTALLA - SALON EMBAJADORES</t>
  </si>
  <si>
    <t>MESITA DE EQUINERO CUADRADA CAFE AND TABLE - SALON EMBAJADORES</t>
  </si>
  <si>
    <t>MESA PARA DVD EN MADERA C/NEGRO - SALON EMBAJADORES</t>
  </si>
  <si>
    <t>MESA DE CENTRO COCO SQUARE COCKTAIL CUAD. - SALON EMBAJADORES</t>
  </si>
  <si>
    <t>MUEBLE 3 PLAZAS TIPO LOVESEAT CAFE 96"X37" - SALON EMBAJADORES</t>
  </si>
  <si>
    <t>COFRE EN MADERA C/AMBAR - SALON EMBAJADORES</t>
  </si>
  <si>
    <t>LAMPARA EN CRISTAL CON PANTALLA C/ BLANCO - SALON EMBAJADORES</t>
  </si>
  <si>
    <t>LAMPARA EN CRISTAL PANTALLA C/BLANCO - SALON EMBAJADORES</t>
  </si>
  <si>
    <t>REPISA EN MAD. TIPO COCO CONSOLE - SALON EMBAJADORES</t>
  </si>
  <si>
    <t>MESA DE CENTRO RECT. ENCHAPADA COCO - SALON EMBAJADORES</t>
  </si>
  <si>
    <t>MUEBLE EN MAD. TIPO CHOCOLATE BENCH - SALON EMBAJADORES</t>
  </si>
  <si>
    <t>MESA DE CENTRO CUAD. C/CAOBA 55" X 55" - SALON EMBAJADORES</t>
  </si>
  <si>
    <t>LAMPARA C/ BASE EN MAD. PANTALLA BLANCO - SALON EMBAJADORES</t>
  </si>
  <si>
    <t>SILLON GIRATORIO SEMI-EJECUTIVO C/MARRON - SALON EMBAJADORES</t>
  </si>
  <si>
    <t>LAMPARA BASE EN MADERA PANTALLA BLANCA - SALON EMBAJADORES</t>
  </si>
  <si>
    <t>LAMPARA DE MESA CROMADA DE LUCES - SALON EMBAJADORES</t>
  </si>
  <si>
    <t>SILLON GIRATORIO SEMI-EJECUTIVO C/BRAZOS C/ MARRON - SALON EMBAJADORES</t>
  </si>
  <si>
    <t>LAMPARA DE MESA CROMADA DOS LUCES - SALON EMBAJADORES</t>
  </si>
  <si>
    <t>ESCRITORIO TIPO L C/MARRON UNA GAV. - SALON EMBAJADORES</t>
  </si>
  <si>
    <t>SILLON GIRATORIO C/BRAZOS C/MARON - SALON EMBAJADORES</t>
  </si>
  <si>
    <t>MESA REDONDA LATERAL 3 PATAS C/MARRON OSCURO  - SALON PRESIDENCIAL</t>
  </si>
  <si>
    <t>MUEBLE EN METAL TAPIZADO EN LETHER C/ZAPOTE ( - SALON EMBAJADORES</t>
  </si>
  <si>
    <t>MESA PARA DVD . EN MADERA 2 GAVETAS  - SALON PRESIDENCIAL</t>
  </si>
  <si>
    <t>BUTACA EN MADERA S/BRAZOS C/CREMA - SALON PRESIDENCIAL</t>
  </si>
  <si>
    <t>BUTACA EN MADERA S/BRAZOS C/CREMA  - SALON PRESIDENCIAL</t>
  </si>
  <si>
    <t>BUTACA EN PIEL CROMADA - SALON PRESIDENCIAL</t>
  </si>
  <si>
    <t>ESCRITORIO DE MADERA 1 GAVETA C/ MARRON OSCURO - SALON PRESIDENCIAL</t>
  </si>
  <si>
    <t>LAMPARA DE MESA EN CRISTAL C/ BLANCO HUESO - SALON EMBAJADORES</t>
  </si>
  <si>
    <t xml:space="preserve">CAFETERA ELECTRICA 55 TAZAS WESTBEND </t>
  </si>
  <si>
    <t>MONITOR DELL INSPIRON - SALON EMBAJADORES</t>
  </si>
  <si>
    <t>BASE DE TV (UT-PRO3TOB) - SUB BUFFER BOSE - SALON PRESIDENCIAL</t>
  </si>
  <si>
    <t>REPRODUCTOR DE DVD / BOSE - SALON EMBAJADORES</t>
  </si>
  <si>
    <t>REPRODUCTOR DE DVD NEGRO, SONY - SALON EMBAJADORES</t>
  </si>
  <si>
    <t>REPRODUCTOR DE DVD / BOSE  - SALON PRESIDENCIAL</t>
  </si>
  <si>
    <t>TELEVISOR LN32C  - COCINA</t>
  </si>
  <si>
    <t>TELEVISOR LCD TVS LN55B - SALON EMBAJADORES</t>
  </si>
  <si>
    <t>TELEVISOR LCD SANSUNG TVS - LN40 - SALON PRESIDENCIAL</t>
  </si>
  <si>
    <t>FREEZER HORIZONTAL PREMIUM - SALON EMBAJADORES</t>
  </si>
  <si>
    <t>EXTRACTOR DE AIRE, KDK - DORMITORIO</t>
  </si>
  <si>
    <t>SILLA P/COMEDOR, S/BRAZOS EN MADERA  - DELEGACION</t>
  </si>
  <si>
    <t>SILLA P/COMEDOR, S/BRAZOS, EN MADERA   - DELEGACION</t>
  </si>
  <si>
    <t>MESA OVAL, 1 X 2 METROS, C/CAOBA  - COCINA</t>
  </si>
  <si>
    <t>CAMAROTE DOBLE, TWIN, C/COLCHON DOBLE, EN METAL - DORMITORIOS</t>
  </si>
  <si>
    <t>SILLA PLASTICA, C/BRAZOS, C/CREMA - COCINA</t>
  </si>
  <si>
    <t>FLORERO DE CRISTAL, GRANDE - DELEGACION</t>
  </si>
  <si>
    <t>MESITA EN METAL, CON TOPE DE CRISTAL - DELEGACION</t>
  </si>
  <si>
    <t>CREDENZA 3 GAVETAS Y 2 PUERTAS COLOR MARRON  - DELEGACION</t>
  </si>
  <si>
    <t>CENICERO, EN METAL - DELEGACION</t>
  </si>
  <si>
    <t>ADORNO EN METAL, TIPO FLORERO, C/MARRON  - DELEGACION</t>
  </si>
  <si>
    <t>ESCRITORIO EN PINO, PEQUEÑO  - DELEGACION</t>
  </si>
  <si>
    <t>ESCRITORIO EN PINO, 4 GAV.  - DELEGACION</t>
  </si>
  <si>
    <t>ASTA, EN CAOBA, CON SU BANDERA - SALON EMBAJADORES</t>
  </si>
  <si>
    <t>ARCHIVO. EN METAL, 3 GAV., C/NEGRO - SALON DE PROTOCOLO</t>
  </si>
  <si>
    <t>ARCHIVO EN METAL DE 3 GAV., C/NEGRO - SALON EMBAJADORES</t>
  </si>
  <si>
    <t>CUADRO (40X50) (4 PALMAS REAL, CON LAGO AL FRENTE) - SALON EMBAJADORES</t>
  </si>
  <si>
    <t>ADORNO DE MESA (QUIJOTE SENTADO) - Lladró  - DELEGACION</t>
  </si>
  <si>
    <t>CUADRO (DAMA ESPALDA,ROPA VERDE.C/CUADRO,RELOJ) - SALON EMBAJADORES</t>
  </si>
  <si>
    <t>CUADRO (SIGNO PEREGRINO DEL CARIBE) - SALON EMBAJADORES</t>
  </si>
  <si>
    <t>CUADRO MUJER DE ESPALDA C/GORRO - SALON EMBAJADORES</t>
  </si>
  <si>
    <t>CUADRO (BARRIO FRENTE AL MAR) - SALON EMBAJADORES</t>
  </si>
  <si>
    <t>SAMSUNG GALAXY TABLE S6</t>
  </si>
  <si>
    <t>SAMSUNG GALAXY TABLE S5</t>
  </si>
  <si>
    <t>MINIBUS MARCA MERCEDES BENS C/BLANCO</t>
  </si>
  <si>
    <t>AUTOMOVIL HASB KIA PICANTO LX 1.0 HB AT, 2017</t>
  </si>
  <si>
    <t>MUEBLE MODULAR DE 3 PIEZAS C/ CREMA  - SALON PRESIDENCIAL</t>
  </si>
  <si>
    <t>CPU DELL OPTIPLEX 3020 INTEL CORE 13 3470(3.1GHZ, 12M, 1333MHZ FSB 4GB</t>
  </si>
  <si>
    <t>MONITOR FLAT DELL 19" E1912H C/NEGRO SN 04FF47</t>
  </si>
  <si>
    <t>FAX BROTHER 575-TELEPHONE HANDST</t>
  </si>
  <si>
    <t>ARCHIVO EN METAL DE 4 GAVETAS COLOR CREMA</t>
  </si>
  <si>
    <t>ARCHIVO PEQUEÑO EN METAL DE 3 GAVETAS COLOR NEGRO</t>
  </si>
  <si>
    <t>ARCHIVO EN METAL DE 4 GAVETAS COLOR CREMA (ofic. Delegada)</t>
  </si>
  <si>
    <t>ARMARIO DE 2 PUERTAS MARCA MASTER COLOR GRIS</t>
  </si>
  <si>
    <t>BEBEDERO OSTER DE AGUA FRIA Y CALIENTE</t>
  </si>
  <si>
    <t>ESCRITORIO EN METAL TOPE CRISTAL COLOR NEGRO</t>
  </si>
  <si>
    <t>LECTOR DE HUELLAS, RELOJ BIOMETRICO DE CONTROL ASISTENCIA</t>
  </si>
  <si>
    <t xml:space="preserve">MESA LATERAL, TOPE DE CRISTAL Y PATAS EN IMITACION TIPO CUERO </t>
  </si>
  <si>
    <t>NEVERA, (G.E.), EJECT., C/BLANCO</t>
  </si>
  <si>
    <t>SILLA SECRETARIAL EN METAL COLOR MARRON</t>
  </si>
  <si>
    <t>SILLON SECRETARIAL DANZA TELA NEGRO SIN BRAZO, ERGONOMICO, ES PUMA MOLDEADA</t>
  </si>
  <si>
    <t>SILLON SECRETARIAL DANZA TELA C/NEGRO SIN BRAZO, ERGONOMICO, ES PUMA MOLDEADA</t>
  </si>
  <si>
    <t>SILLON EJECUTIVO FORRO VERDE C/ROLDANA</t>
  </si>
  <si>
    <t>CUADRO CERTIFICADO NORTIC, MARCO PLATEADO</t>
  </si>
  <si>
    <t>Delegacion en Aerpuerto Internacional LA Romana</t>
  </si>
  <si>
    <t>Delegacion en Aerpouerto Internacional De Las Americas, Dr. Jose Francisco Peña Gomez (AILA)</t>
  </si>
  <si>
    <t>Delegacion en Aeropuerto Internacional  Joaquin Balaguer, (El Higuero)</t>
  </si>
  <si>
    <t>COMPUTADORA HP PRODESK 400 G3 SFF, I5-6500</t>
  </si>
  <si>
    <t>CPU DELL OPTIPLEX 3020 C/NEGRO INTEL CORE 13 3470(3.1GHZ, 12M, 1333MHZ FSB) 4 GB NON -ECC</t>
  </si>
  <si>
    <t>FOTOCOPIADORA HP C/NEGRA</t>
  </si>
  <si>
    <t>MONITOR DELL VOSTRO DE 19" (18.5) C/ NEGRO</t>
  </si>
  <si>
    <t>MONITOR,  DELL,  MOD.  E177FP,  C/NEGRO,  LCD,  17''</t>
  </si>
  <si>
    <t>MONITOR FLAT PANEL DE 19</t>
  </si>
  <si>
    <t>SCANNER FUJITSU ACANSNAP</t>
  </si>
  <si>
    <t>TECLADO DELL  COLOR NEGRO</t>
  </si>
  <si>
    <t>TELEFONO INALAMBRICO 2/1 VTECH C/BA</t>
  </si>
  <si>
    <t>ARCHIVO,  METAL DE 3 GAVETAS, C/ NEGRO</t>
  </si>
  <si>
    <t>ARCHIVO DE 3 GAVETAS C/GRIS</t>
  </si>
  <si>
    <t>ABANICO,  DE PEDESTAL TIPO TORRE</t>
  </si>
  <si>
    <t>ARMARIO P/OFICINA18X36X72 MERCURY, IMP-GRIS, TRES PANELES</t>
  </si>
  <si>
    <t>BUTACA HISPANIOLA DE UNA PERSONA EN PIEL SINTETICA C/NEGRO 29"X48X44</t>
  </si>
  <si>
    <t>CAFETERA OSTER 12 TAZAS C/BLANCA</t>
  </si>
  <si>
    <t>CREDENZA ATTIA ENCHAPADO COLOR OSCURO, CON  DOS PUERTAS Y DOS GAVETAS DE ARCHIVOS LATERAL</t>
  </si>
  <si>
    <t>ESCRITORIO SEMI-EJECUTIVO 28X60 HAYA 39056</t>
  </si>
  <si>
    <t>MESA CENTRO 24X36X16 IMPORT BASE PLATEADA TOPE DE CRISTAL</t>
  </si>
  <si>
    <t>MESA DE REUNIONES ATTIA, PARA 6 PERSONAS DEPENDIENDO 36X72X29</t>
  </si>
  <si>
    <t>MESA LATERAL 24X24X16 BASE PLATEADA, TOPE CRISTAL</t>
  </si>
  <si>
    <t>MICROONDAS  OSTER</t>
  </si>
  <si>
    <t>BEBEDERO CON BOTELLON  INTEGRADO</t>
  </si>
  <si>
    <t>NEVERA DE 2 PUERTAS WIRLPOOL COLOR BLANCO</t>
  </si>
  <si>
    <t>RACK C/NEGRO</t>
  </si>
  <si>
    <t>SILLA SECRETARIAL CON BRAZO DANZA C/ NEGRO</t>
  </si>
  <si>
    <t>SILLA VSITA JEAN,  ESTRUCTURA TUBULAR CROMADA</t>
  </si>
  <si>
    <t>SILLA DE VISITA C/NEGRO</t>
  </si>
  <si>
    <t>SILLON EJECUTIVO INN, MARCA SPACE, TAPIZADO EN PEL C/NEGRO</t>
  </si>
  <si>
    <t>SILLON EJECUTIVO INN, MARCA SPACE, TAPIZADO EN PIEL C/NEGRO</t>
  </si>
  <si>
    <t>SILON TECNICO MODELO 6 C/BRAZOS C/NEGRO</t>
  </si>
  <si>
    <t>SILLON EJECUTIVO INN, MARCA SPACE, TAPIZADO EN PIEL SINTETICA C/NEGRO</t>
  </si>
  <si>
    <t>SILLON EJECUTIVOEN PIEL  B-8701 C/ NEGRO</t>
  </si>
  <si>
    <t>SOFA DE DOS PERSONAS HISPANIOLA EN PIEL SINTENTICA C/NEGRO 29"X48"X44"</t>
  </si>
  <si>
    <t xml:space="preserve">TELEVISOR 42" LG LED FULL HD 1080P.PICTURE WIZARD SMART </t>
  </si>
  <si>
    <t>s/f</t>
  </si>
  <si>
    <t>ARCHIVO EN METAL, 3 GAV.</t>
  </si>
  <si>
    <t>ARCHIVO METAL IMPORT MERCURY, 4 GAVETAS COLOR CREMA CODIGO 01020</t>
  </si>
  <si>
    <t>ESCRITORIO 28X60 DE MADERA</t>
  </si>
  <si>
    <t>ESCRITORIO TIPO L</t>
  </si>
  <si>
    <t>SET-PRISMA DE 4 PERSONAS PLASTICO NEGRO. ESTRUCTURA C/HIERRO LARGO 84 "</t>
  </si>
  <si>
    <t>SILLA EJECUTIVA INN. MARCA SPACE TAPIZADO EN PIEL COLOR NEGRO CODIGO 22204</t>
  </si>
  <si>
    <t>SILLA PARA VISITA CON BRAZO COLOR NEGRO</t>
  </si>
  <si>
    <t>SILLA TECNICO DANZA, TELA NEGRO CON BRAZO FIJO CODIGO 25070</t>
  </si>
  <si>
    <t>LETRERO ACRILICO/VINIL 24X36" 3/8</t>
  </si>
  <si>
    <t>Delegacion en Aeródromo Arroyo Barril</t>
  </si>
  <si>
    <t xml:space="preserve">SILLON TECNICO SECRETARIAL MOD.STRIKE </t>
  </si>
  <si>
    <t xml:space="preserve">ARCHIVO METALICO HORIZONTAL DE 4 GAVETAS COLOR GRIS </t>
  </si>
  <si>
    <t xml:space="preserve">ARCHIVO METALICO HORIZONTAL DE 4 GAVETAS COLOR GRIS  </t>
  </si>
  <si>
    <t xml:space="preserve">BANCADA DE 4 PERSONAS PLASTICO NEGRO </t>
  </si>
  <si>
    <t>SILLA PLASTICA C/BRAZO COLOR BLANCO (SIN BRAZOS)</t>
  </si>
  <si>
    <t xml:space="preserve">ROPERO LOCKER METALICO DE 4 PUERTAS </t>
  </si>
  <si>
    <t xml:space="preserve">ROPERO LOCKER METALICO DE 6 GAVETAS GRIS </t>
  </si>
  <si>
    <t>SOFA DE 3 PERSONAS TAPIZADO EN VINIL COLOR NEGR</t>
  </si>
  <si>
    <t xml:space="preserve">SOFA DE 3 PERSONAS TAPIZADO EN VINIL COLOR NEGRO </t>
  </si>
  <si>
    <t xml:space="preserve">SOFA DE 3 TAPIZADO EN VINIL COLOR NEGRO </t>
  </si>
  <si>
    <t xml:space="preserve">SOFA DE 2 PERSONAS TAPIZADO EN VINIL COLOR NEGRO </t>
  </si>
  <si>
    <t xml:space="preserve">MESA DE CENTRO CON TOPE DE CRISTAL </t>
  </si>
  <si>
    <t xml:space="preserve">MESA DE LATERALES CROMADA CON TAPE DE CRISTAL  </t>
  </si>
  <si>
    <t xml:space="preserve">MESA DE LATERALES CROMADA CON TOPE DE CRISTAL </t>
  </si>
  <si>
    <t xml:space="preserve">MESA DE LATERALES CON TOPE DE CRISTAL </t>
  </si>
  <si>
    <t xml:space="preserve">LAMPARA DE MESA CROMADA </t>
  </si>
  <si>
    <t xml:space="preserve">CREDENZA CROMADA TOPE DE CRISTAL TEMPLADO </t>
  </si>
  <si>
    <t xml:space="preserve">CUBICULOS PANELES PLATEADOS </t>
  </si>
  <si>
    <t>CUBICULOS PANELES PLATEADOS</t>
  </si>
  <si>
    <t>CREDENZA 16*60</t>
  </si>
  <si>
    <t xml:space="preserve">MODULO RODANTE EN  METAL 3 GAVETAS BLANCO </t>
  </si>
  <si>
    <t>MODULO RODANTE EN  METAL 3 GAVETAS BLANCO</t>
  </si>
  <si>
    <t xml:space="preserve">BUTACA EJECUTIVA 2153 PU NEGRO </t>
  </si>
  <si>
    <t xml:space="preserve">ESCRITORIO EN TOPE DE CRISTAL TIPO L </t>
  </si>
  <si>
    <t>ESCRITORIO EN TOPE DE CRISTAL TIPO L</t>
  </si>
  <si>
    <t xml:space="preserve">PLANTA ELECTRICA KHOLER/SDMO MOD K4UM SILENCIOSA TRIFA   </t>
  </si>
  <si>
    <t>Delegacion en Helipuerto de Barahona</t>
  </si>
  <si>
    <t>CARGADOR DE BATERIA, SCHAMMACHER</t>
  </si>
  <si>
    <t>CPU DELL OPTIPLEX 3020 MINI TOWER COLOR NEGRO</t>
  </si>
  <si>
    <t>MONITOR DELL OPTIPLEX 3020 MINI TOWER C/NEGRO</t>
  </si>
  <si>
    <t>TECLADO DELL OPTIPLEX COLOR NEGRO</t>
  </si>
  <si>
    <t>UPS OMEGA</t>
  </si>
  <si>
    <t>SISTEMA DE VIGILANCIA ELECTRONICA ( CCTV)</t>
  </si>
  <si>
    <t>AMBULANCIA, FORD, AÑO 1998, C/ BLANCO (PLACA  EL03429)</t>
  </si>
  <si>
    <t>AMBULANCIA, FORD, AÑO 1998, C/ BLANCO/ROJO, F- M-2</t>
  </si>
  <si>
    <t>RADIO DE COMUNICACION</t>
  </si>
  <si>
    <t>RADIO VHF ASI 122 MHZ</t>
  </si>
  <si>
    <t>TELEFONO INALAMBRICO RCA 2102, CODIGO 1121794 COLOR NEGRO</t>
  </si>
  <si>
    <t>AIRE ACONDICIONADO TECNOMASTER</t>
  </si>
  <si>
    <t>ABANICO LASKO 18 C/BLANCO</t>
  </si>
  <si>
    <t>ARCHIVO, MODULAR NEGRO, 3 GAVETAS</t>
  </si>
  <si>
    <t>ARMARIO, METAL GRIS, 18''X36''X72''</t>
  </si>
  <si>
    <t>BEBEDERO TECNOMASTER</t>
  </si>
  <si>
    <t>BOMBA DE AGUA XJM3CM/AJM 110 JET 220V</t>
  </si>
  <si>
    <t>BOMBA DE AGUA CISTERNA JSW 1 HP PEDROLLO CODIGO 333152</t>
  </si>
  <si>
    <t>BOMBA DE AGUA SUMERGIBLE SEAKOO 4SGM 4/8 1.5 HP 220V</t>
  </si>
  <si>
    <t>BOMBA MANUAL P/QUEMAR HIERBA ( CORTADORA )</t>
  </si>
  <si>
    <t>BOMBA PARA CISTERNA</t>
  </si>
  <si>
    <t>BOMBA PEDROLLO 1 HP, P/. CISTERNA</t>
  </si>
  <si>
    <t>BUTACA HISPANIOLA DE UNA PERSONA DE UNA PERSONA EN PIEL SINTETICA C/N29"X28X44"</t>
  </si>
  <si>
    <t>CAFETERA ELECTRICA DE 12 TAZA, CODIGO 121377</t>
  </si>
  <si>
    <t>CARRO O CUBETA C/EXPRIMIDOR P/. SWAPER AMARILLA 35 LITROS CONTINENTAL</t>
  </si>
  <si>
    <t>ESCALERA METAL</t>
  </si>
  <si>
    <t>ESCRITORIO EJEC. 28 X 60 C/BASE METAL, TOPE CAOBA</t>
  </si>
  <si>
    <t>ESTUFA ELECTRICA DE 2 HORNILLAS DAIWA CODIGO 121505</t>
  </si>
  <si>
    <t>GRECA DE 9 TAZAS P/CAFE R/789-9057928</t>
  </si>
  <si>
    <t>LECTOR DE HUELLAS, RELOJ BIOMETRICO CONTROL DE ASISTENCIA</t>
  </si>
  <si>
    <t>CALCULADORA SHARP 2630 III 12  DIGITOS</t>
  </si>
  <si>
    <t>MESA ALA C/BASE NEGRA, TOPE METAL</t>
  </si>
  <si>
    <t>MESA LATERAL 24X24X16 IMPORT BASE PLATEADA TOPE DE CRISTAL</t>
  </si>
  <si>
    <t>MUEBLE DE SALA, P/ 1 PERSONA (SOFA)</t>
  </si>
  <si>
    <t>MUEBLE, DE SALA PARA 3 PERSONAS (SAFA)</t>
  </si>
  <si>
    <t>MUEBLE, DE SALA, P/ 1 PERSONA (SOFA)</t>
  </si>
  <si>
    <t>MUEBLE, DE SALA, P/ 3 PERSONAS (SOFA)</t>
  </si>
  <si>
    <t>SILLA, DE ESC., C/NEGRO</t>
  </si>
  <si>
    <t>SILLAS PLASTICAS PRIMAVERA C/ BRAZO MARCA RIMAX</t>
  </si>
  <si>
    <t>SILLON EJEC. NEGRO</t>
  </si>
  <si>
    <t>SOFA DE DOS PERSONAS HISPANIO LA EN PIEL SINTENTICA C/N M29"X48"X44" CROMADO BRAZO</t>
  </si>
  <si>
    <t>SOFA DE TRES PERSONAS HISPANIOLA EN PIEL SINTETICA C/N 29"X68"X44"</t>
  </si>
  <si>
    <t>TERMO ADCROFT PARA CAFE C/ NEGRO</t>
  </si>
  <si>
    <t>CARRETILLA ROJA 5 PIES CUBICOS MANGO MADERA GENERICO</t>
  </si>
  <si>
    <t>CORTADORA O CHAPIADORA ROTATIVA BUSH HOG MOD.296</t>
  </si>
  <si>
    <t>CORTA GRAMA DRIMER DE GASOLINA PR258</t>
  </si>
  <si>
    <t>CORTA GRAMA DE 22 TRUPER</t>
  </si>
  <si>
    <t>CHAPIADORA ROJA BUSH HOG MOD. 36701</t>
  </si>
  <si>
    <t>DESMALEZADORA MARCA SHINDAIWA MODELO B530 SERIES26005207 C/ROJO</t>
  </si>
  <si>
    <t>INVERSOR TECNOMASTER UP TM</t>
  </si>
  <si>
    <t>INVERSOR XANTREX, DE 1 - 1/2 KILO</t>
  </si>
  <si>
    <t>TIJERA PARA JARDIN DE 10 TRUPER</t>
  </si>
  <si>
    <t>EXTINTOR ABC DE 10 LBS/POLVO QUIMICO</t>
  </si>
  <si>
    <t>EXTINTOR, TIPO ROBOT (COMBINADO)</t>
  </si>
  <si>
    <t>EXTINTOR ABC DE 125 LBS. BUCKEYE</t>
  </si>
  <si>
    <t>EXTINTOR ABC 125 LBS. RODANTE LBS ZENIT</t>
  </si>
  <si>
    <t>EXTINTORES ABC DE 125 LIBS. RODANTE LBS ZENIT</t>
  </si>
  <si>
    <t>TINACO 265GLS NEGRO. TINACOM 040506</t>
  </si>
  <si>
    <t>Delegacion en Aeródromo 14 de Junio, Conztanza</t>
  </si>
  <si>
    <t>CPU DELL (NE) OPTIPLEX 3020 SFF DEL 2899 C13/3.5GHZ/4GB/500GH/DVO/W8.1P</t>
  </si>
  <si>
    <t>IMPRESORA HP LASERJET M227 MFP-MULTIFUNC.</t>
  </si>
  <si>
    <t>MONITOR F. DELL 19" E1914H COLOR NEGRO VGA. BLACK.NOHDNH97287248QC7HM</t>
  </si>
  <si>
    <t>MONITOR DELL 18.5</t>
  </si>
  <si>
    <t>POWER ADAPTER (CAJA INTERNET)</t>
  </si>
  <si>
    <t>CPU DELL OPTIPLEX VGA BLACK 3020 SFF CI3/3. 5GHZ/4GH/500GB/DVO/W8.1P</t>
  </si>
  <si>
    <t>MONITOR FLAT DELL 19" E1914H VGA BLACK 10HDNH97287248QC7WM MON344</t>
  </si>
  <si>
    <t>TECLADO DELL COLOR BLACK</t>
  </si>
  <si>
    <t>ARCHIVO EN METAL 8 1/2 X 11 DE 4 GAV., SPECTRUM</t>
  </si>
  <si>
    <t xml:space="preserve">ESCRITORIO EN MELANINA Y METAL 28/60 </t>
  </si>
  <si>
    <t>ARCHIVO DE  METAL 2 GAVETAS 8 1/2 X11</t>
  </si>
  <si>
    <t>ARMARIO EN METAL DE 2 PUERTAS SPECTRUM</t>
  </si>
  <si>
    <t>ESCRITORIO EJECUTIVO</t>
  </si>
  <si>
    <t>MICROONDA WESTIGHOUSE</t>
  </si>
  <si>
    <t>MESA DE CENTRO MEDIDAS 22"X43"X18" ESTRUCTURA TUBULAR CROMADA</t>
  </si>
  <si>
    <t>NEVERA, DAEWOO, EJECUT.</t>
  </si>
  <si>
    <t>SILLA EJECUTIVA INN MARC SPACE TAPIZADO EN PIEL SINTETICA C/ NEGRO</t>
  </si>
  <si>
    <t>SILLA PARA VISITAS CON BRAZOS</t>
  </si>
  <si>
    <t>SILLA TEC DANZA EN TELA NEGRA CON BRAZO FIJO ERERGONOMICO 25270</t>
  </si>
  <si>
    <t>SILLON SEMI EJECUTIVO EN TELA MECANISMO HIDRAULICO CON BRAZOS</t>
  </si>
  <si>
    <t>SOFA 1 PERSONAS BUTACA EN PIEL SINTETICA COLOR NEGRO CODIGO 41062</t>
  </si>
  <si>
    <t>SOFA 2 PERSONAS HISPANIO EN PIEL SINTETICA COLOR NEGRO CODIGO 41063</t>
  </si>
  <si>
    <t>SOFA 3 PERSONAS HISPANIO EN PIEL SINTETICA COLOR NEGRO CODIGO 41064</t>
  </si>
  <si>
    <t>Delegacion en Aeropuerto Internacional Prof. Juan Bosh, (El Catey), Samana</t>
  </si>
  <si>
    <t>s/s</t>
  </si>
  <si>
    <t>IMPRESORA DE LABEL PARA DYMO 4505</t>
  </si>
  <si>
    <t>MONITOR DELL 19" 19114H VGA BLACK OPTIPLEX</t>
  </si>
  <si>
    <t>COMPUTADORA DELL OPTIPLEX 3040 INTEL CORE</t>
  </si>
  <si>
    <t>MONITOR FLAT DELL 19" E1912H, BLACK GARANTIA 3 AÑOS EN PIEZAS Y SERVICIOS</t>
  </si>
  <si>
    <t>SILLA DE RUEDAS 18X16</t>
  </si>
  <si>
    <t xml:space="preserve">CARRO DE GOLF YAMAHA DOD. DR2E4P </t>
  </si>
  <si>
    <t>ARCHIVO METAL MERCURY IMPORT 03 GAVETAS METAL , C/.NEGRO 36X18X40</t>
  </si>
  <si>
    <t>ABANICO DE PISO OSTER</t>
  </si>
  <si>
    <t>ESCRITORIO TOPE DE CRISTAL 28X60</t>
  </si>
  <si>
    <t>MESA AUXILIAR TOPE CRISTAL</t>
  </si>
  <si>
    <t>MESA REDONDA CONFERENCIA  C/GRIS</t>
  </si>
  <si>
    <t>SILLA  MESA DE CONFERENCIA  GIOTA ALMOND</t>
  </si>
  <si>
    <t>SILLA MESA DE CONFRENCIA  GIOTO ALMOND</t>
  </si>
  <si>
    <t>MESA DE CRISTAL Y METAL CUSTOM WOODEN</t>
  </si>
  <si>
    <t>MESA LATERAL  MODERN SILVER</t>
  </si>
  <si>
    <t>MESA LATERAL MODERM SILVEL</t>
  </si>
  <si>
    <t>MESA DE CENTRO KD MODERN SILVER</t>
  </si>
  <si>
    <t>CAPRI END TABLE MESA ACERO INOXIDABLE</t>
  </si>
  <si>
    <t xml:space="preserve">BANCO BANESSA BENCH </t>
  </si>
  <si>
    <t xml:space="preserve">SILLA MONA DE BRAZOS </t>
  </si>
  <si>
    <t>SILLA MONA  DE BRAZOS</t>
  </si>
  <si>
    <t xml:space="preserve">SILLA DE BRAZO BONA </t>
  </si>
  <si>
    <t>MESA DE COKTAIL SILVER DIAMOND</t>
  </si>
  <si>
    <t>BUTACA NK CAPLIN,  C/BLANCO GRANDE</t>
  </si>
  <si>
    <t>ESPEJO HAINES 56X30 CUADRADO ENTRADA BAÑO</t>
  </si>
  <si>
    <t>LAMPARA DE MESA  PORTATIL</t>
  </si>
  <si>
    <t>SILLA VISITA CON BRAZOS C/AZUL EN TELA</t>
  </si>
  <si>
    <t>SILLON TECNICO C/BRAZOS EN TELA AZUL</t>
  </si>
  <si>
    <t>ARCHIVO MODULAR  EVOLUTION 3 GAVETAS</t>
  </si>
  <si>
    <t xml:space="preserve">ARCHIVO MODULAR EVOLUTION  3 GAVETAS </t>
  </si>
  <si>
    <t>ARCHIVO MODULAR EVOLUTION 3 GAVETAS</t>
  </si>
  <si>
    <t>PIZARRA BLANCA MARCO ALUMINIO 60X36</t>
  </si>
  <si>
    <t>ADORNO PARA MESA C/SILVER GRANDE</t>
  </si>
  <si>
    <t>ADORNO PARA MESA C/SILVER , PEQUEÑO</t>
  </si>
  <si>
    <t>ADORNO PARA MESA C/SILVER, PEQUEÑO</t>
  </si>
  <si>
    <t>LAMPARA DE MESA VIDRIO Y META CUADRADA</t>
  </si>
  <si>
    <t>ADORNO GOLG GEME, BRONCE</t>
  </si>
  <si>
    <t>PORTA ROLLO PAPEL NEGRO , BAÑO PRESIDENCIAL</t>
  </si>
  <si>
    <t>BUTACA ESPAÑOLA, C/BLANCO  C/METAL PEQUEÑA</t>
  </si>
  <si>
    <t>ARMARIO MERCURY 18X36X72 C/GRIS</t>
  </si>
  <si>
    <t>ZAFACON ACERO INOXIDABLE CON TAPA</t>
  </si>
  <si>
    <t>ESPEJO DE 3/16 CLARO  BISELAO</t>
  </si>
  <si>
    <t>ESPEJO DE 3/16 CLARO BISELAO</t>
  </si>
  <si>
    <t>BEBEDERO DE AGUA FIA Y CALIENTE OSTER</t>
  </si>
  <si>
    <t>NEVERA, EJEC., AMERICAM ,  4 PIES CUBICOC/PLATEADA</t>
  </si>
  <si>
    <t>CAJA FUERTE CROWN COLOR GRIS</t>
  </si>
  <si>
    <t>ESCRITORIO  PLATINIUM MODULAR METAL 28X48</t>
  </si>
  <si>
    <t>VERIFICADOP DE BILLETES</t>
  </si>
  <si>
    <t>MESA LATERAL 24X24X16 IMPORT. BASE PLATEADA TOPE DE CRISTAL</t>
  </si>
  <si>
    <t>MICROONDA CITRON METALICO</t>
  </si>
  <si>
    <t>NEVERA 10 DAEWOO BLANCA</t>
  </si>
  <si>
    <t>RELOJ DIGITAL, RADIO SHACK (DE PARED)</t>
  </si>
  <si>
    <t>MESA STAR BT PLASTICA PLEGADIZA 6"X30"              COCINA</t>
  </si>
  <si>
    <t>SILLON EJECUTIVIO EN PIEL SINTETICA C/NEGRO</t>
  </si>
  <si>
    <t>PORTA SACO EJECUTIVO</t>
  </si>
  <si>
    <t>SOFA  DE 3 PERSONAS TACTO EN PIEL  C/BLANCO,-  REPARADO</t>
  </si>
  <si>
    <t>SOFA DE 3 PERSONAS  TACTO EN PIEL C/BLANCO - REPARADO</t>
  </si>
  <si>
    <t>SOFA DE 2 PERSONAS TACTO EN PIEL C/BLANCO - REPARADO</t>
  </si>
  <si>
    <t>CORTINA VENECIANA DE ALUM. LISO 55X106</t>
  </si>
  <si>
    <t>CORTINA VENECIANA DE ALUM. LISO 15.75X106</t>
  </si>
  <si>
    <t>CORTINA VENECIANA DE MADERA C/BCO. 16X75</t>
  </si>
  <si>
    <t>CORTINA VENECIANA DE MADERA 2 C/BCO. 35X101</t>
  </si>
  <si>
    <t>CORTINA VENECIANA DE MADERA 2 C/BCO. 26X101</t>
  </si>
  <si>
    <t>CORTINA VENECIANA DE MADERA 2 C/BCO. 37X101</t>
  </si>
  <si>
    <t>CUADRO (MARINA, MUJER CON SOMBRILLA)</t>
  </si>
  <si>
    <t>CUADRO ROSTRO ASTRACTO</t>
  </si>
  <si>
    <t>CUADRO PANEL DE FLORES  20X24</t>
  </si>
  <si>
    <t>CUADRO PANEL MADERA Y METAL</t>
  </si>
  <si>
    <t>CUADRO DE ULLOA - 1994, 60X50 - SALON DE PROTOCOLO</t>
  </si>
  <si>
    <t>ESCALERA ALUMINIO DE 8 PERDAÑO EN METAL</t>
  </si>
  <si>
    <t xml:space="preserve">DESFIBRILADOR EXTERNO AUTOMATICO </t>
  </si>
  <si>
    <t>CAMILLA -PARIGUELA-</t>
  </si>
  <si>
    <t>SAMSUNG GALAXY TABLE S2</t>
  </si>
  <si>
    <t>CONFECCION ASTA BANDERA EN ACERO INOXIDABLE</t>
  </si>
  <si>
    <t>MONITOR / TV. KTC LED LCD 42" HDTV (42L11) C/N TELEVISION</t>
  </si>
  <si>
    <t>PIZARRA MAGICA 36 X 48''MARCO DE METAL</t>
  </si>
  <si>
    <t>SOFA BOSS PARA DOS (3) PERSONAS EN PIEL SINTETICA NEGRA</t>
  </si>
  <si>
    <t>MINI TRACTOR CORTACESPED</t>
  </si>
  <si>
    <t>INVERSOR  STARLINE LHS  3.6K CON INSTALACION</t>
  </si>
  <si>
    <t xml:space="preserve">KIT DE HERRAMIENTAS COMPLETA </t>
  </si>
  <si>
    <t xml:space="preserve">KIT DE ALARMA </t>
  </si>
  <si>
    <t>LAMPARA COLGANTE 81752        -            BAÑO PRESIDENCIAL</t>
  </si>
  <si>
    <t xml:space="preserve">LAMPARA COLGANTE  RH 7031-1P           BAÑO PRESIDENCIAL  </t>
  </si>
  <si>
    <t xml:space="preserve">LAMPARA COLGANTE RH 7031-1P-           BAÑO PRESIDENCIAL   </t>
  </si>
  <si>
    <t>LAMPARA COLGANTE RH7031-1P  -          BAÑO PRESIDENCIAL</t>
  </si>
  <si>
    <t>LAMPARA COLGANTE TH33-1-FU-        ENTRADA BAÑO</t>
  </si>
  <si>
    <t xml:space="preserve">LAMPARA COLGANTE  TH33-1-FU-       BAÑO MUJER      </t>
  </si>
  <si>
    <t xml:space="preserve">LAMPARA COLGANTE TH33-1-FU-         BAÑO MUJER </t>
  </si>
  <si>
    <t>LAMPARA COLGANTE TH33-1-FU   -       BAÑO MUJER</t>
  </si>
  <si>
    <t>LAMPARA COLGANTE TH33-1-FU   -       BAÑO  HOMBRE</t>
  </si>
  <si>
    <t>LAMPARA COLGANTE TH33-1-FU  -        BAÑO HOMBRE</t>
  </si>
  <si>
    <t xml:space="preserve">ASPIRADORA / TRITURADORA SH 56STIHL </t>
  </si>
  <si>
    <t>Delegacion en Helipuerto de Santo Domingo</t>
  </si>
  <si>
    <t>CARGADOR DE BATERIAS</t>
  </si>
  <si>
    <t>CPU DELL OPTIPLEX 3020 COLOR NEGRO</t>
  </si>
  <si>
    <t>IMPRESORA HP LASER JET PRO  M281</t>
  </si>
  <si>
    <t>RADIO DE COUNICACIONES ICOM IC- A 14 2124922</t>
  </si>
  <si>
    <t>RADIO DE COUNICACIONES ICOM IC-110B 40055437</t>
  </si>
  <si>
    <t>ABANICO TECHO 52 COMET 78016 WESTINGHOUSE</t>
  </si>
  <si>
    <t>ABANICO TECHO 52 EURO 72390 WESTINGHOUSE</t>
  </si>
  <si>
    <t>ARMARIO EN METAL 18 X 36 X 72¨¨, 1 PUERTA</t>
  </si>
  <si>
    <t>ARMARIO P/OFICINA 15X34X73, MARCA STEELFILE, IMPORT GRIS 2 PUERTAS</t>
  </si>
  <si>
    <t>BEBEDERO TECNOMASTER C/GAB M/LBUMB1.5-S-K16</t>
  </si>
  <si>
    <t>BUTACA BOSS PARA UNA (1) PERSONAS EN PIEL SINTETICA NEGRA</t>
  </si>
  <si>
    <t>ESCRITORIO 29X71X29 3/4 COLOR MADERA OSCURA, EN FORMICA CODIGO 39344 RETORNO UNIVERSAL ARTE 18X36</t>
  </si>
  <si>
    <t>ESCRITORIO C/2 GAVETAS 29X48 X29 3/4 COLOR MADERA OSCURA FORMICA 39342</t>
  </si>
  <si>
    <t>ESCRITORIO C/2 GAVETAS 29X48X29 3/4 COLOR MADERA OSCURA, EN FORMICA</t>
  </si>
  <si>
    <t>ESCALERA METAL TIPO TIJERA EN ALUMINIO 8"</t>
  </si>
  <si>
    <t>ESTUFA DE MESA 4 HORNILLAS AMERICAN CODIGO 2065</t>
  </si>
  <si>
    <t>GRECA DE NUEVES (9) TAZAS KLASSICA CODIGO 1214602</t>
  </si>
  <si>
    <t>MECEDORA EN GUANO</t>
  </si>
  <si>
    <t>MECEDORA TIPICA (JGO. DE 4)</t>
  </si>
  <si>
    <t>MESA CENTRO TOPE DE CRISTAL Y PATAS EN IMITACION TIPO CUERO 24"X43X18</t>
  </si>
  <si>
    <t>MESA DE CAOBA CON TOPE DE CRISTAL</t>
  </si>
  <si>
    <t>MESA DE CENTRO (JGO. MECEDORAS TIPICA)</t>
  </si>
  <si>
    <t>MESA DE SALA TOPE DE CRISTAL, C/CREMA</t>
  </si>
  <si>
    <t>MESA DEC. MADERA, TOPE CRISTAL, C/ CREMA, SALON CONF.)</t>
  </si>
  <si>
    <t>MESA LATERAL, TOPE DE CRISTAL Y PATAS EN IMITACION TIPO CUERO 24X24 X18MOD</t>
  </si>
  <si>
    <t>NEVERA DE 10 PIES 2 PUERTAS MABE CODIGO 120930 COLOR BLANCO</t>
  </si>
  <si>
    <t>SILLA EN GUANO</t>
  </si>
  <si>
    <t>SILLA SECRETARIAL SIN BRAZOS KAREN, MODERNO DISEÑO, DEL ESPALDAR TAPIZADO TELA NEGRA</t>
  </si>
  <si>
    <t>SILLA VISITA B-9535 MARCA BOSS CUERO SINTETICO C/NEGRO</t>
  </si>
  <si>
    <t>SILLA VISITA B-9535 MARCA BOSS CUERO SINTETICO C/NEGRO CODIGO 21046</t>
  </si>
  <si>
    <t>SILLA VISITAB-9535MARCA BOSS CUERO SINTETICO C-NEGRO CODIGO 21046</t>
  </si>
  <si>
    <t>SILLON CHARISMA ALTA GERENCIA</t>
  </si>
  <si>
    <t>SOFA BOSS PARA TRES (3) PERSONAS, EN PIELINA NEGRO, MODERNO ESTRUCTURA TUBULAR CROMADA MOD.B-990</t>
  </si>
  <si>
    <t>CARRETILLA</t>
  </si>
  <si>
    <t>CUADRO ,  IGLESIA SANTA BALBARA</t>
  </si>
  <si>
    <t>CUADRO, PINTURA, SUPER TUCANO T-29</t>
  </si>
  <si>
    <t>CILINDRO E GAS 50 LIBRAS C/GRIS</t>
  </si>
  <si>
    <t>EXTINTOR, GRANDE, TIPO ROBOT</t>
  </si>
  <si>
    <t>EXTINTOR, GRANDE. TIPO ROBOT</t>
  </si>
  <si>
    <t>EXTINTOR 9KG ABC TC3962 TOOLCRAFT COD. 7501892489980</t>
  </si>
  <si>
    <t xml:space="preserve">TINACO 530 GALONES </t>
  </si>
  <si>
    <t>Delegacion en Aeródromo de Montecristi</t>
  </si>
  <si>
    <t>CPU DELL COLOR NEGRO</t>
  </si>
  <si>
    <t>COMPUTADORA DELL OPTIPLEX SFF 3050 13- 7100</t>
  </si>
  <si>
    <t>MONITOR DELL OPTIPLEX 3051</t>
  </si>
  <si>
    <t>CPU DELL VOSTRO 260SW7PRO CORE COMPLETA  - DELEGACION</t>
  </si>
  <si>
    <t xml:space="preserve">CPU DELL OPTIPLEX COLOR NEGRO </t>
  </si>
  <si>
    <t>MONITOR DELL STUDIO C/NEGRO</t>
  </si>
  <si>
    <t>MONITOR 19" E19114H DELL OPTIPLEX COLOR NEGRO 3020-M MINI TOWER CORE 13/4GB</t>
  </si>
  <si>
    <t>MONITOR DELL 19" 19114H VGA BLACK OPTIPLEX DEL-3020-M MINI TOWER CORE 13/4GB</t>
  </si>
  <si>
    <t>ARCHIVO EN METAL 4 GAVETA C/CREMA</t>
  </si>
  <si>
    <t>ARCHIVO EN METAL DE 4 GAVETAS COLOR GRIS</t>
  </si>
  <si>
    <t>ARCHIVO EN METAL DE 4 GAVETAS MARCA OMAR COLOR MARRON</t>
  </si>
  <si>
    <t>CAFETERA ELECTRICA OSTER 35 TAZAS</t>
  </si>
  <si>
    <t>CAJA FUERTE S/MARCA COLOR VERDE</t>
  </si>
  <si>
    <t>CALCULADORA. SHARP, MOD. EL-2630 GII, C/ CREMA</t>
  </si>
  <si>
    <t>ESCRITORIO EJEC. EN VINIL TOPE DE CRISTAL 4 GAVETAS</t>
  </si>
  <si>
    <t>ESCRITORIO EJECUTIVO EN CAOBA DE 4 GAVETAS</t>
  </si>
  <si>
    <t>ESCRITORIO EN METAL DE 2 GAVETAS COLOR MARRON</t>
  </si>
  <si>
    <t>ESCRITORIO 3 GAVETAS D METAL</t>
  </si>
  <si>
    <t>MESA DE CONFERENCIA EN PINO C/</t>
  </si>
  <si>
    <t>NEVERA, (G.E.), EJECT., C/ MARRON</t>
  </si>
  <si>
    <t>SILLA GIRATORIA S/BRAZOS C/NEGRO</t>
  </si>
  <si>
    <t>SILLA C/ BRAZO C/ NEGRO</t>
  </si>
  <si>
    <t>SILLA DE GUANO COLOR MARRON</t>
  </si>
  <si>
    <t>SILLA PARA VISITAS COLOR NEGRO</t>
  </si>
  <si>
    <t>SILLA VISITA COLOR NEGRO</t>
  </si>
  <si>
    <t>SILLA PARA VISITAS, DE HIERRO, C/ NEGRO</t>
  </si>
  <si>
    <t>SILLA SECRTETARIAL C/BRAZOS ESPALDAR EN MALLA</t>
  </si>
  <si>
    <t>SILLA TEC. DANZA EN TELA NEGRA CON BRAZO FIJO ERNOMIM. CODIGO 25270</t>
  </si>
  <si>
    <t>SILLON EJECUTIVO COLOR MARRON</t>
  </si>
  <si>
    <t>SILLON EJECUTIVO COLOR NEGRO</t>
  </si>
  <si>
    <t>TELEVISOR, DAEWOO, MOD. DT14D3AS, C/ GRIS</t>
  </si>
  <si>
    <t>CUADRO DE FRANCISCO DEL ROSARIO SANCHEZ COLOR GRIS</t>
  </si>
  <si>
    <t>CUADRO DE JUAN PABLO DUARTE COLOR GRIS</t>
  </si>
  <si>
    <t>CUADRO ESCUDO NACIONAL EN CAOBA</t>
  </si>
  <si>
    <t>CUADRO RAMON MATIAS MELLA COLOR GRIS</t>
  </si>
  <si>
    <t>CUADRO IMAGEN AEROPUERTO GREGORIO LUPERON</t>
  </si>
  <si>
    <t>Delegacion en Aeropuerto Internacional Gregorio Luperon, Puerto Plata</t>
  </si>
  <si>
    <t>CPU  HP PRODESK 400</t>
  </si>
  <si>
    <t>CPU DELL OPTIPLEX 3020 SMALL C/NEGRO 13.3470(3.1GHZ 12M 1333 MHZFSB)</t>
  </si>
  <si>
    <t>CPU DELL OPTIPLEX 3020 SMALL C/NEGRO13.3470 1GM 1333MHZ FSB</t>
  </si>
  <si>
    <t>CPU DELL OPTIPLEX 3020 SMALL FORM FACTOR C/NEGRO 13.3470 1GHZ 1333</t>
  </si>
  <si>
    <t>COMPUTADORA DELL OPTIPLEX SFF 7060 SMALL</t>
  </si>
  <si>
    <t>IMPRESORA, HP LASERJET, MOD. P-1006, C/CREMA</t>
  </si>
  <si>
    <t>IMPRESORA CANON MULTIFUNCIONAL M424 DW</t>
  </si>
  <si>
    <t>MONITOR DEL DE 19" E1914HWIDESCREEN MON301 C/ NEGRO</t>
  </si>
  <si>
    <t>MONITOR DEL DE19" E1914 HWIDESCREEN MON301 C/NEGRO</t>
  </si>
  <si>
    <t>MONITOR DELL DE 19" E1914H WIDESCREEN MON301 C/ NEGRO</t>
  </si>
  <si>
    <t>MONITOR DELL OPTIPLEX 3020 PROCESADOR INTEL C/NEGRO</t>
  </si>
  <si>
    <t>MONITOR DELL OPTIPLEX 3020 PROCESADOR INTEL C/NEGRO E1914H 130467-11</t>
  </si>
  <si>
    <t>MONITOR DELL CNOXJ5TRFCCOO83LA8UB</t>
  </si>
  <si>
    <t>TECLADO DELL C/NEGRO HCN-00J454-71581</t>
  </si>
  <si>
    <t>TECLADO DELL OPTIPLE COLOR NEGRO</t>
  </si>
  <si>
    <t>TECLADO DEL OPTIPLEX COLOR NEGRO</t>
  </si>
  <si>
    <t>PROYECTOR EPSON POWERLITE S18 3000LM SVGA 800X600 HDM 1V11H552021 V9TK4901506</t>
  </si>
  <si>
    <t>ARCHIVO EN METAL DE 3 GAV., C/ GRIS</t>
  </si>
  <si>
    <t>ARCHIVO MODULAR  DE 3 GAVETAS</t>
  </si>
  <si>
    <t>ARMARIO DE METAL DE 2 PUERTAS</t>
  </si>
  <si>
    <t>ARMARIO EN METAL COLOR CREMA</t>
  </si>
  <si>
    <t>BEBEDERO OSTER  AGUA FRIA Y CALIENTE</t>
  </si>
  <si>
    <t>CAFETERA ELECTRICA DE 30 TAZA WESTBEND COD. 120202</t>
  </si>
  <si>
    <t>CAFETERA ELECTRICA BLACK &amp; DECKER BLANCA, DE 12 TAZAS</t>
  </si>
  <si>
    <t>CALCULADORA, SHARP, MOD. EL- 1801, P-III</t>
  </si>
  <si>
    <t>CALCULADORA SHAR C/CREMA</t>
  </si>
  <si>
    <t>DESPENSA DE 1 PUERTA EN FORMICA, BLANCA, IKEA</t>
  </si>
  <si>
    <t>ESCRITORIO, EN FORMICA</t>
  </si>
  <si>
    <t>ESCRITORIO EJEC., EN FORMICA, EN  L, C/ MARRON</t>
  </si>
  <si>
    <t>GAVINETE DE 2 PUERTAS, EN FORMICA, BLANCO.</t>
  </si>
  <si>
    <t>MESA DE CENTRO 24X24, TOPE DE CRISTAL, ESTRUCTURA DE METAL</t>
  </si>
  <si>
    <t>NEVERA EJECUTIVA AVANTI 3.3 CODIGO 332</t>
  </si>
  <si>
    <t>SACAPUNTA X-ACTO COLOR VELDE</t>
  </si>
  <si>
    <t>SILLA GIRATORIA, S/ BRAZOS, C/ NEGRO</t>
  </si>
  <si>
    <t>SILLA PARA VISITAS C/ VERDE</t>
  </si>
  <si>
    <t>SILLA VISITA B-7749, MARCA BOSS, EN TELA COLOR NEGRO CODIGO 21057</t>
  </si>
  <si>
    <t>SILLA SECRETARIAL DANZA DE TELA NEGRO SIN BRAZO ERGONOM</t>
  </si>
  <si>
    <t>SILLA SECRETARIAL GIRATORIA, C/BRAZOS, C/NEGRA</t>
  </si>
  <si>
    <t>SOFA EN TACTO PIEL DE 2 PERSONAS, MARRON - SALON DE PROTOCOLO</t>
  </si>
  <si>
    <t>TARRO RECTANGULAR EN MADERA, NEGRO</t>
  </si>
  <si>
    <t>TELEVISOR DE 42", KTC</t>
  </si>
  <si>
    <t>CUADRO (36X48) AZUL, AVION EN VUELO</t>
  </si>
  <si>
    <t>CUADRO (30X36), AVION DESPEGANDO</t>
  </si>
  <si>
    <t>CUADRO (30X36), AZUL, AVION EN VUELO</t>
  </si>
  <si>
    <t>CAJA ROJA PARA ALMACENAR EXTINTOR</t>
  </si>
  <si>
    <t>EXTINTOR ABC UNDER WRITERS</t>
  </si>
  <si>
    <t>RADIO MOTOROLA C/N POR TATIL, SL -500 UHF, 3 W, DISPLAY CARG/BATERIA546TRP0381</t>
  </si>
  <si>
    <t>RADIO MOTOROLA C/N POR TATIL, SL- 500, UHF, 3W, DISPLAY CARG/BATERIA 546TRP0380</t>
  </si>
  <si>
    <t>RADIO MOTOROLA C/N POR TATIL, SL- 500, UHF, 3W, DISPLAY CARG/BATERIA 546TRP0382</t>
  </si>
  <si>
    <t>RADIO MOTOROLA C/N POR TATIL, SL-500, UHF, 3W, DISPLAY CARG/BATERIA 546TRP402</t>
  </si>
  <si>
    <t>RADIO MOTOROLA C/N PORTATIL, SL-500, UHF, 3W, DISPLAY CARG/BATERIA 546TRP0523</t>
  </si>
  <si>
    <t>RADIO MOTOROLA POR TATIL C/N SL -500, UHF, 3W, DISP. CARG/BATERIA 546TRP0401</t>
  </si>
  <si>
    <t>RAIO MOTOROLA C/N PORTATIL, SL -500, UHF , 3W, DISPLAY CARG/BATERIA 546TRP00527</t>
  </si>
  <si>
    <t>CUADRO (MUJER DE ESPALDA MIRANDO MONTAÑAS) - SALON DE PROTOCOLO</t>
  </si>
  <si>
    <t>UPS CDP 500 VOL.</t>
  </si>
  <si>
    <t>MONITOR DELL DE 19 18.5 EL916H LCD</t>
  </si>
  <si>
    <t>GRANDSTREAM ENTERPRISE TELEFONO</t>
  </si>
  <si>
    <t>Delegacion en Aeropuerto Internacional Punta Cana</t>
  </si>
  <si>
    <t>RACK C/NEGRO, PRESTADO AL HELIPUERTO</t>
  </si>
  <si>
    <t>MONITOR DELL C/NGRO CD-OHDNH9-72872-47F</t>
  </si>
  <si>
    <t>Delegacion en Aeropuerto Internacional del Cibao, (Santiago)</t>
  </si>
  <si>
    <t>ARMARIO 2 PUERTAS 4 PANELES 18'' X 36'' X 72'' C/NEGRO</t>
  </si>
  <si>
    <t>ARCHIVO METALICO 3 GAVETAS C/ CREMA</t>
  </si>
  <si>
    <t>Departamento Financiero</t>
  </si>
  <si>
    <t>Planificacion y Desarrollo</t>
  </si>
  <si>
    <t>NEVERA GENERAL ELECTRIC C/GRIS</t>
  </si>
  <si>
    <t>AUTOMOVIL TOYOTA CAMRY 1999 C/ DORADO</t>
  </si>
  <si>
    <t>CAMION HIUNDAY CAMA LARGA 1998 C/ CREMA/AZUL</t>
  </si>
  <si>
    <t>Departamento Administrativo</t>
  </si>
  <si>
    <t>CAMIONETA MAZDA BT-50 PRO AT 4X4 2017 C/GRIS</t>
  </si>
  <si>
    <t>JEEPETA TOYOTA PRADO 1999 C/ BLANCO</t>
  </si>
  <si>
    <t>JEEPETA TOYOTA PRADO MOD. TRJ120L-GKPEK C/ NEGRO</t>
  </si>
  <si>
    <t>TRACTOR AGRICOLA MARCA JHON DEERE MOD.6403 C/AMARILLO</t>
  </si>
  <si>
    <t>TRACTOR DAE DONG FICHA M-7 COLOR MAMEY</t>
  </si>
  <si>
    <t xml:space="preserve">LAPTOP HP TOUCH SAMART I5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</si>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</sst>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(* #,##0.00_);_(* \(#,##0.00\);_(* &quot;-&quot;??_);_(@_)"/>
    <numFmt numFmtId="166" formatCode="[$-409]d\-mmm\-yy;@"/>
    <numFmt numFmtId="167" formatCode="[$-C0A]dd\-mmm\-yy;@"/>
    <numFmt numFmtId="168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sz val="12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</cellStyleXfs>
  <cellXfs count="219">
    <xf numFmtId="0" fontId="0" fillId="0" borderId="0" xfId="0"/>
    <xf numFmtId="0" fontId="4" fillId="3" borderId="6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 applyProtection="1">
      <alignment horizontal="center"/>
      <protection locked="0"/>
    </xf>
    <xf numFmtId="0" fontId="5" fillId="0" borderId="0" xfId="0" applyFont="1"/>
    <xf numFmtId="0" fontId="6" fillId="3" borderId="6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protection locked="0"/>
    </xf>
    <xf numFmtId="0" fontId="4" fillId="2" borderId="1" xfId="2" applyFont="1" applyFill="1" applyBorder="1" applyAlignment="1" applyProtection="1">
      <alignment horizontal="center"/>
      <protection locked="0"/>
    </xf>
    <xf numFmtId="0" fontId="12" fillId="3" borderId="6" xfId="2" applyFont="1" applyFill="1" applyBorder="1" applyAlignment="1">
      <alignment horizontal="center" vertical="center" wrapText="1"/>
    </xf>
    <xf numFmtId="0" fontId="13" fillId="3" borderId="6" xfId="2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left"/>
    </xf>
    <xf numFmtId="0" fontId="4" fillId="2" borderId="2" xfId="2" applyFont="1" applyFill="1" applyBorder="1" applyAlignment="1">
      <alignment horizontal="center"/>
    </xf>
    <xf numFmtId="0" fontId="16" fillId="2" borderId="6" xfId="0" applyFont="1" applyFill="1" applyBorder="1" applyAlignment="1"/>
    <xf numFmtId="166" fontId="16" fillId="2" borderId="1" xfId="0" applyNumberFormat="1" applyFont="1" applyFill="1" applyBorder="1"/>
    <xf numFmtId="0" fontId="16" fillId="2" borderId="1" xfId="0" applyFont="1" applyFill="1" applyBorder="1" applyAlignment="1"/>
    <xf numFmtId="0" fontId="5" fillId="2" borderId="1" xfId="0" applyFont="1" applyFill="1" applyBorder="1" applyAlignment="1"/>
    <xf numFmtId="0" fontId="17" fillId="2" borderId="1" xfId="0" applyFont="1" applyFill="1" applyBorder="1" applyAlignment="1"/>
    <xf numFmtId="0" fontId="5" fillId="0" borderId="1" xfId="0" applyFont="1" applyBorder="1"/>
    <xf numFmtId="0" fontId="16" fillId="2" borderId="3" xfId="0" applyFont="1" applyFill="1" applyBorder="1" applyAlignment="1"/>
    <xf numFmtId="0" fontId="5" fillId="2" borderId="3" xfId="0" applyFont="1" applyFill="1" applyBorder="1" applyAlignment="1"/>
    <xf numFmtId="0" fontId="16" fillId="0" borderId="1" xfId="0" applyFont="1" applyFill="1" applyBorder="1" applyAlignment="1"/>
    <xf numFmtId="0" fontId="12" fillId="3" borderId="0" xfId="2" applyFont="1" applyFill="1" applyBorder="1" applyAlignment="1">
      <alignment vertical="center" wrapText="1"/>
    </xf>
    <xf numFmtId="0" fontId="12" fillId="3" borderId="0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4" fontId="12" fillId="3" borderId="0" xfId="2" applyNumberFormat="1" applyFont="1" applyFill="1" applyBorder="1" applyAlignment="1">
      <alignment vertical="center" wrapText="1"/>
    </xf>
    <xf numFmtId="4" fontId="12" fillId="3" borderId="0" xfId="2" applyNumberFormat="1" applyFont="1" applyFill="1" applyBorder="1" applyAlignment="1">
      <alignment horizontal="center" vertical="center" wrapText="1"/>
    </xf>
    <xf numFmtId="0" fontId="13" fillId="3" borderId="0" xfId="2" applyFont="1" applyFill="1" applyBorder="1" applyAlignment="1">
      <alignment vertical="center" wrapText="1"/>
    </xf>
    <xf numFmtId="0" fontId="13" fillId="3" borderId="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4" fontId="13" fillId="3" borderId="0" xfId="2" applyNumberFormat="1" applyFont="1" applyFill="1" applyBorder="1" applyAlignment="1">
      <alignment vertical="center" wrapText="1"/>
    </xf>
    <xf numFmtId="4" fontId="13" fillId="3" borderId="0" xfId="2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10" fillId="3" borderId="0" xfId="0" applyFont="1" applyFill="1" applyBorder="1" applyAlignment="1"/>
    <xf numFmtId="0" fontId="10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4" fontId="10" fillId="3" borderId="0" xfId="1" applyNumberFormat="1" applyFont="1" applyFill="1" applyBorder="1" applyAlignment="1"/>
    <xf numFmtId="49" fontId="2" fillId="3" borderId="0" xfId="1" applyNumberFormat="1" applyFont="1" applyFill="1" applyBorder="1" applyAlignment="1">
      <alignment horizontal="right"/>
    </xf>
    <xf numFmtId="4" fontId="10" fillId="3" borderId="0" xfId="0" applyNumberFormat="1" applyFont="1" applyFill="1" applyBorder="1" applyAlignment="1">
      <alignment horizontal="center"/>
    </xf>
    <xf numFmtId="49" fontId="2" fillId="3" borderId="0" xfId="1" applyNumberFormat="1" applyFont="1" applyFill="1" applyBorder="1" applyAlignment="1">
      <alignment horizontal="left"/>
    </xf>
    <xf numFmtId="0" fontId="12" fillId="3" borderId="0" xfId="2" applyFont="1" applyFill="1" applyBorder="1" applyAlignment="1"/>
    <xf numFmtId="0" fontId="4" fillId="3" borderId="0" xfId="2" applyFont="1" applyFill="1" applyBorder="1" applyAlignment="1">
      <alignment horizontal="center"/>
    </xf>
    <xf numFmtId="4" fontId="13" fillId="3" borderId="0" xfId="2" applyNumberFormat="1" applyFont="1" applyFill="1" applyBorder="1" applyAlignment="1"/>
    <xf numFmtId="4" fontId="13" fillId="3" borderId="0" xfId="2" applyNumberFormat="1" applyFont="1" applyFill="1" applyBorder="1" applyAlignment="1">
      <alignment horizontal="center"/>
    </xf>
    <xf numFmtId="166" fontId="14" fillId="3" borderId="0" xfId="0" applyNumberFormat="1" applyFont="1" applyFill="1" applyBorder="1"/>
    <xf numFmtId="0" fontId="14" fillId="3" borderId="0" xfId="0" applyFont="1" applyFill="1" applyBorder="1" applyAlignment="1">
      <alignment horizontal="center"/>
    </xf>
    <xf numFmtId="0" fontId="4" fillId="3" borderId="0" xfId="2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/>
    <xf numFmtId="4" fontId="14" fillId="3" borderId="0" xfId="1" applyNumberFormat="1" applyFont="1" applyFill="1" applyBorder="1" applyAlignment="1"/>
    <xf numFmtId="4" fontId="14" fillId="3" borderId="0" xfId="1" applyNumberFormat="1" applyFont="1" applyFill="1" applyBorder="1"/>
    <xf numFmtId="4" fontId="14" fillId="3" borderId="0" xfId="1" applyNumberFormat="1" applyFont="1" applyFill="1" applyBorder="1" applyAlignment="1">
      <alignment horizontal="center"/>
    </xf>
    <xf numFmtId="0" fontId="12" fillId="3" borderId="0" xfId="2" applyFont="1" applyFill="1" applyBorder="1" applyAlignment="1" applyProtection="1">
      <protection locked="0"/>
    </xf>
    <xf numFmtId="0" fontId="12" fillId="3" borderId="0" xfId="2" applyFont="1" applyFill="1" applyBorder="1" applyAlignment="1" applyProtection="1">
      <alignment horizontal="center"/>
      <protection locked="0"/>
    </xf>
    <xf numFmtId="0" fontId="6" fillId="3" borderId="0" xfId="2" applyFont="1" applyFill="1" applyBorder="1" applyAlignment="1" applyProtection="1">
      <protection locked="0"/>
    </xf>
    <xf numFmtId="4" fontId="12" fillId="3" borderId="0" xfId="2" applyNumberFormat="1" applyFont="1" applyFill="1" applyBorder="1" applyAlignment="1" applyProtection="1">
      <protection locked="0"/>
    </xf>
    <xf numFmtId="4" fontId="12" fillId="3" borderId="0" xfId="2" applyNumberFormat="1" applyFont="1" applyFill="1" applyBorder="1" applyAlignment="1" applyProtection="1">
      <alignment horizontal="center"/>
      <protection locked="0"/>
    </xf>
    <xf numFmtId="0" fontId="12" fillId="3" borderId="0" xfId="2" applyFont="1" applyFill="1" applyBorder="1" applyAlignment="1">
      <alignment horizontal="right"/>
    </xf>
    <xf numFmtId="0" fontId="5" fillId="3" borderId="0" xfId="0" applyFont="1" applyFill="1" applyBorder="1"/>
    <xf numFmtId="4" fontId="12" fillId="3" borderId="0" xfId="2" applyNumberFormat="1" applyFont="1" applyFill="1" applyBorder="1" applyAlignment="1"/>
    <xf numFmtId="0" fontId="14" fillId="3" borderId="0" xfId="0" applyFont="1" applyFill="1" applyBorder="1"/>
    <xf numFmtId="166" fontId="11" fillId="3" borderId="0" xfId="0" applyNumberFormat="1" applyFont="1" applyFill="1" applyBorder="1"/>
    <xf numFmtId="0" fontId="11" fillId="3" borderId="0" xfId="0" applyFont="1" applyFill="1" applyBorder="1"/>
    <xf numFmtId="0" fontId="5" fillId="3" borderId="0" xfId="0" applyFont="1" applyFill="1" applyBorder="1" applyAlignment="1"/>
    <xf numFmtId="4" fontId="11" fillId="3" borderId="0" xfId="1" applyNumberFormat="1" applyFont="1" applyFill="1" applyBorder="1" applyAlignment="1"/>
    <xf numFmtId="166" fontId="14" fillId="3" borderId="0" xfId="0" applyNumberFormat="1" applyFont="1" applyFill="1" applyBorder="1" applyAlignment="1"/>
    <xf numFmtId="166" fontId="15" fillId="3" borderId="0" xfId="0" applyNumberFormat="1" applyFont="1" applyFill="1" applyBorder="1"/>
    <xf numFmtId="0" fontId="15" fillId="3" borderId="0" xfId="0" applyFont="1" applyFill="1" applyBorder="1"/>
    <xf numFmtId="0" fontId="17" fillId="3" borderId="0" xfId="0" applyFont="1" applyFill="1" applyBorder="1" applyAlignment="1"/>
    <xf numFmtId="4" fontId="15" fillId="3" borderId="0" xfId="1" applyNumberFormat="1" applyFont="1" applyFill="1" applyBorder="1" applyAlignment="1"/>
    <xf numFmtId="0" fontId="11" fillId="3" borderId="0" xfId="0" applyFont="1" applyFill="1" applyBorder="1" applyAlignment="1">
      <alignment horizontal="right"/>
    </xf>
    <xf numFmtId="4" fontId="11" fillId="3" borderId="0" xfId="0" applyNumberFormat="1" applyFont="1" applyFill="1" applyBorder="1" applyAlignment="1"/>
    <xf numFmtId="4" fontId="11" fillId="3" borderId="0" xfId="0" applyNumberFormat="1" applyFont="1" applyFill="1" applyBorder="1"/>
    <xf numFmtId="0" fontId="14" fillId="3" borderId="0" xfId="0" applyFont="1" applyFill="1" applyBorder="1" applyAlignment="1">
      <alignment horizontal="right"/>
    </xf>
    <xf numFmtId="4" fontId="15" fillId="3" borderId="0" xfId="0" applyNumberFormat="1" applyFont="1" applyFill="1" applyBorder="1"/>
    <xf numFmtId="4" fontId="14" fillId="3" borderId="0" xfId="0" applyNumberFormat="1" applyFont="1" applyFill="1" applyBorder="1"/>
    <xf numFmtId="4" fontId="14" fillId="3" borderId="0" xfId="1" applyNumberFormat="1" applyFont="1" applyFill="1" applyBorder="1" applyAlignment="1">
      <alignment horizontal="right"/>
    </xf>
    <xf numFmtId="4" fontId="14" fillId="3" borderId="0" xfId="1" applyNumberFormat="1" applyFont="1" applyFill="1" applyBorder="1" applyAlignment="1">
      <alignment horizontal="left"/>
    </xf>
    <xf numFmtId="166" fontId="14" fillId="3" borderId="0" xfId="0" applyNumberFormat="1" applyFont="1" applyFill="1" applyBorder="1" applyAlignment="1">
      <alignment horizontal="right"/>
    </xf>
    <xf numFmtId="4" fontId="11" fillId="3" borderId="0" xfId="1" applyNumberFormat="1" applyFont="1" applyFill="1" applyBorder="1"/>
    <xf numFmtId="4" fontId="15" fillId="3" borderId="0" xfId="1" applyNumberFormat="1" applyFont="1" applyFill="1" applyBorder="1"/>
    <xf numFmtId="1" fontId="11" fillId="3" borderId="0" xfId="0" applyNumberFormat="1" applyFont="1" applyFill="1" applyBorder="1" applyAlignment="1">
      <alignment horizontal="right"/>
    </xf>
    <xf numFmtId="166" fontId="11" fillId="3" borderId="0" xfId="0" applyNumberFormat="1" applyFont="1" applyFill="1" applyBorder="1" applyAlignment="1">
      <alignment horizontal="right"/>
    </xf>
    <xf numFmtId="166" fontId="16" fillId="3" borderId="0" xfId="0" applyNumberFormat="1" applyFont="1" applyFill="1" applyBorder="1"/>
    <xf numFmtId="167" fontId="11" fillId="3" borderId="0" xfId="0" applyNumberFormat="1" applyFont="1" applyFill="1" applyBorder="1"/>
    <xf numFmtId="0" fontId="14" fillId="3" borderId="0" xfId="0" applyFont="1" applyFill="1" applyBorder="1" applyAlignment="1"/>
    <xf numFmtId="168" fontId="14" fillId="3" borderId="0" xfId="1" applyNumberFormat="1" applyFont="1" applyFill="1" applyBorder="1"/>
    <xf numFmtId="165" fontId="14" fillId="3" borderId="0" xfId="1" applyNumberFormat="1" applyFont="1" applyFill="1" applyBorder="1"/>
    <xf numFmtId="168" fontId="11" fillId="3" borderId="0" xfId="1" applyNumberFormat="1" applyFont="1" applyFill="1" applyBorder="1"/>
    <xf numFmtId="165" fontId="11" fillId="3" borderId="0" xfId="1" applyNumberFormat="1" applyFont="1" applyFill="1" applyBorder="1"/>
    <xf numFmtId="0" fontId="18" fillId="3" borderId="0" xfId="0" applyFont="1" applyFill="1" applyBorder="1" applyAlignment="1">
      <alignment horizontal="right"/>
    </xf>
    <xf numFmtId="49" fontId="18" fillId="3" borderId="0" xfId="1" applyNumberFormat="1" applyFont="1" applyFill="1" applyBorder="1" applyAlignment="1">
      <alignment horizontal="center"/>
    </xf>
    <xf numFmtId="4" fontId="18" fillId="3" borderId="0" xfId="1" applyNumberFormat="1" applyFont="1" applyFill="1" applyBorder="1" applyAlignment="1"/>
    <xf numFmtId="4" fontId="19" fillId="3" borderId="0" xfId="0" applyNumberFormat="1" applyFont="1" applyFill="1" applyBorder="1"/>
    <xf numFmtId="4" fontId="19" fillId="3" borderId="0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vertical="top"/>
    </xf>
    <xf numFmtId="166" fontId="20" fillId="2" borderId="1" xfId="0" applyNumberFormat="1" applyFont="1" applyFill="1" applyBorder="1"/>
    <xf numFmtId="0" fontId="20" fillId="2" borderId="1" xfId="0" applyFont="1" applyFill="1" applyBorder="1" applyAlignment="1"/>
    <xf numFmtId="165" fontId="20" fillId="2" borderId="1" xfId="1" applyNumberFormat="1" applyFont="1" applyFill="1" applyBorder="1"/>
    <xf numFmtId="0" fontId="20" fillId="2" borderId="0" xfId="0" applyFont="1" applyFill="1" applyBorder="1" applyAlignment="1">
      <alignment horizontal="left"/>
    </xf>
    <xf numFmtId="168" fontId="20" fillId="2" borderId="2" xfId="1" applyNumberFormat="1" applyFont="1" applyFill="1" applyBorder="1" applyAlignment="1">
      <alignment vertical="top"/>
    </xf>
    <xf numFmtId="0" fontId="20" fillId="0" borderId="1" xfId="0" applyFont="1" applyFill="1" applyBorder="1"/>
    <xf numFmtId="168" fontId="20" fillId="2" borderId="1" xfId="1" applyNumberFormat="1" applyFont="1" applyFill="1" applyBorder="1"/>
    <xf numFmtId="4" fontId="20" fillId="2" borderId="1" xfId="1" applyNumberFormat="1" applyFont="1" applyFill="1" applyBorder="1"/>
    <xf numFmtId="4" fontId="20" fillId="2" borderId="2" xfId="1" applyNumberFormat="1" applyFont="1" applyFill="1" applyBorder="1"/>
    <xf numFmtId="4" fontId="20" fillId="2" borderId="0" xfId="1" applyNumberFormat="1" applyFont="1" applyFill="1" applyBorder="1"/>
    <xf numFmtId="0" fontId="0" fillId="0" borderId="1" xfId="0" applyFont="1" applyFill="1" applyBorder="1"/>
    <xf numFmtId="166" fontId="0" fillId="2" borderId="1" xfId="0" applyNumberFormat="1" applyFont="1" applyFill="1" applyBorder="1"/>
    <xf numFmtId="168" fontId="0" fillId="2" borderId="1" xfId="1" applyNumberFormat="1" applyFont="1" applyFill="1" applyBorder="1"/>
    <xf numFmtId="4" fontId="0" fillId="2" borderId="1" xfId="1" applyNumberFormat="1" applyFont="1" applyFill="1" applyBorder="1"/>
    <xf numFmtId="166" fontId="20" fillId="2" borderId="0" xfId="0" applyNumberFormat="1" applyFont="1" applyFill="1" applyBorder="1"/>
    <xf numFmtId="0" fontId="20" fillId="0" borderId="0" xfId="0" applyFont="1" applyFill="1" applyBorder="1"/>
    <xf numFmtId="0" fontId="4" fillId="2" borderId="0" xfId="2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/>
    <xf numFmtId="168" fontId="20" fillId="2" borderId="0" xfId="1" applyNumberFormat="1" applyFont="1" applyFill="1" applyBorder="1"/>
    <xf numFmtId="4" fontId="7" fillId="2" borderId="0" xfId="1" applyNumberFormat="1" applyFont="1" applyFill="1" applyBorder="1" applyAlignment="1"/>
    <xf numFmtId="4" fontId="22" fillId="2" borderId="0" xfId="0" applyNumberFormat="1" applyFont="1" applyFill="1" applyBorder="1"/>
    <xf numFmtId="4" fontId="22" fillId="2" borderId="0" xfId="0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4" fontId="21" fillId="2" borderId="2" xfId="2" applyNumberFormat="1" applyFont="1" applyFill="1" applyBorder="1" applyAlignment="1"/>
    <xf numFmtId="4" fontId="21" fillId="2" borderId="2" xfId="2" applyNumberFormat="1" applyFont="1" applyFill="1" applyBorder="1" applyAlignment="1">
      <alignment horizontal="center"/>
    </xf>
    <xf numFmtId="4" fontId="23" fillId="3" borderId="6" xfId="2" applyNumberFormat="1" applyFont="1" applyFill="1" applyBorder="1" applyAlignment="1">
      <alignment vertical="center" wrapText="1"/>
    </xf>
    <xf numFmtId="4" fontId="23" fillId="3" borderId="6" xfId="2" applyNumberFormat="1" applyFont="1" applyFill="1" applyBorder="1" applyAlignment="1">
      <alignment horizontal="center" vertical="center" wrapText="1"/>
    </xf>
    <xf numFmtId="4" fontId="20" fillId="2" borderId="6" xfId="1" applyNumberFormat="1" applyFont="1" applyFill="1" applyBorder="1" applyAlignment="1"/>
    <xf numFmtId="4" fontId="20" fillId="2" borderId="6" xfId="1" applyNumberFormat="1" applyFont="1" applyFill="1" applyBorder="1"/>
    <xf numFmtId="4" fontId="20" fillId="2" borderId="1" xfId="1" applyNumberFormat="1" applyFont="1" applyFill="1" applyBorder="1" applyAlignment="1"/>
    <xf numFmtId="4" fontId="20" fillId="2" borderId="1" xfId="1" applyNumberFormat="1" applyFont="1" applyFill="1" applyBorder="1" applyAlignment="1">
      <alignment horizontal="center"/>
    </xf>
    <xf numFmtId="4" fontId="23" fillId="0" borderId="0" xfId="2" applyNumberFormat="1" applyFont="1" applyFill="1" applyBorder="1" applyAlignment="1" applyProtection="1">
      <protection locked="0"/>
    </xf>
    <xf numFmtId="4" fontId="23" fillId="0" borderId="0" xfId="2" applyNumberFormat="1" applyFont="1" applyFill="1" applyBorder="1" applyAlignment="1" applyProtection="1">
      <alignment horizontal="center"/>
      <protection locked="0"/>
    </xf>
    <xf numFmtId="4" fontId="23" fillId="0" borderId="2" xfId="2" applyNumberFormat="1" applyFont="1" applyBorder="1" applyAlignment="1"/>
    <xf numFmtId="4" fontId="21" fillId="3" borderId="6" xfId="2" applyNumberFormat="1" applyFont="1" applyFill="1" applyBorder="1" applyAlignment="1">
      <alignment vertical="center" wrapText="1"/>
    </xf>
    <xf numFmtId="4" fontId="21" fillId="3" borderId="6" xfId="2" applyNumberFormat="1" applyFont="1" applyFill="1" applyBorder="1" applyAlignment="1">
      <alignment horizontal="center" vertical="center" wrapText="1"/>
    </xf>
    <xf numFmtId="4" fontId="0" fillId="2" borderId="1" xfId="1" applyNumberFormat="1" applyFont="1" applyFill="1" applyBorder="1" applyAlignment="1"/>
    <xf numFmtId="4" fontId="24" fillId="2" borderId="1" xfId="1" applyNumberFormat="1" applyFont="1" applyFill="1" applyBorder="1" applyAlignment="1"/>
    <xf numFmtId="4" fontId="20" fillId="2" borderId="3" xfId="1" applyNumberFormat="1" applyFont="1" applyFill="1" applyBorder="1"/>
    <xf numFmtId="4" fontId="21" fillId="3" borderId="1" xfId="2" applyNumberFormat="1" applyFont="1" applyFill="1" applyBorder="1" applyAlignment="1">
      <alignment horizontal="center" vertical="center" wrapText="1"/>
    </xf>
    <xf numFmtId="4" fontId="20" fillId="2" borderId="7" xfId="1" applyNumberFormat="1" applyFont="1" applyFill="1" applyBorder="1" applyAlignment="1"/>
    <xf numFmtId="4" fontId="0" fillId="0" borderId="1" xfId="0" applyNumberFormat="1" applyFont="1" applyBorder="1" applyAlignment="1"/>
    <xf numFmtId="4" fontId="0" fillId="0" borderId="1" xfId="0" applyNumberFormat="1" applyFont="1" applyBorder="1"/>
    <xf numFmtId="4" fontId="24" fillId="2" borderId="1" xfId="0" applyNumberFormat="1" applyFont="1" applyFill="1" applyBorder="1"/>
    <xf numFmtId="4" fontId="20" fillId="2" borderId="1" xfId="0" applyNumberFormat="1" applyFont="1" applyFill="1" applyBorder="1"/>
    <xf numFmtId="4" fontId="20" fillId="2" borderId="1" xfId="1" applyNumberFormat="1" applyFont="1" applyFill="1" applyBorder="1" applyAlignment="1">
      <alignment horizontal="right"/>
    </xf>
    <xf numFmtId="4" fontId="20" fillId="2" borderId="1" xfId="1" applyNumberFormat="1" applyFont="1" applyFill="1" applyBorder="1" applyAlignment="1">
      <alignment horizontal="left"/>
    </xf>
    <xf numFmtId="4" fontId="24" fillId="2" borderId="1" xfId="1" applyNumberFormat="1" applyFont="1" applyFill="1" applyBorder="1"/>
    <xf numFmtId="4" fontId="20" fillId="2" borderId="5" xfId="0" applyNumberFormat="1" applyFont="1" applyFill="1" applyBorder="1"/>
    <xf numFmtId="4" fontId="20" fillId="0" borderId="1" xfId="0" applyNumberFormat="1" applyFont="1" applyFill="1" applyBorder="1"/>
    <xf numFmtId="168" fontId="20" fillId="2" borderId="6" xfId="1" applyNumberFormat="1" applyFont="1" applyFill="1" applyBorder="1"/>
    <xf numFmtId="4" fontId="20" fillId="2" borderId="9" xfId="1" applyNumberFormat="1" applyFont="1" applyFill="1" applyBorder="1"/>
    <xf numFmtId="0" fontId="0" fillId="0" borderId="0" xfId="0" applyFont="1"/>
    <xf numFmtId="4" fontId="0" fillId="0" borderId="0" xfId="0" applyNumberFormat="1" applyFont="1" applyAlignment="1"/>
    <xf numFmtId="4" fontId="0" fillId="0" borderId="0" xfId="0" applyNumberFormat="1" applyFont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14" fontId="7" fillId="2" borderId="0" xfId="0" applyNumberFormat="1" applyFont="1" applyFill="1" applyBorder="1" applyAlignment="1">
      <alignment horizontal="center"/>
    </xf>
    <xf numFmtId="0" fontId="23" fillId="2" borderId="2" xfId="2" applyFont="1" applyFill="1" applyBorder="1" applyAlignment="1"/>
    <xf numFmtId="0" fontId="23" fillId="3" borderId="6" xfId="2" applyFont="1" applyFill="1" applyBorder="1" applyAlignment="1">
      <alignment vertical="center" wrapText="1"/>
    </xf>
    <xf numFmtId="0" fontId="23" fillId="3" borderId="6" xfId="2" applyFont="1" applyFill="1" applyBorder="1" applyAlignment="1">
      <alignment horizontal="center" vertical="center" wrapText="1"/>
    </xf>
    <xf numFmtId="166" fontId="20" fillId="2" borderId="6" xfId="0" applyNumberFormat="1" applyFont="1" applyFill="1" applyBorder="1"/>
    <xf numFmtId="0" fontId="20" fillId="0" borderId="6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3" fillId="0" borderId="0" xfId="2" applyFont="1" applyFill="1" applyBorder="1" applyAlignment="1" applyProtection="1">
      <protection locked="0"/>
    </xf>
    <xf numFmtId="0" fontId="23" fillId="0" borderId="0" xfId="2" applyFont="1" applyFill="1" applyBorder="1" applyAlignment="1" applyProtection="1">
      <alignment horizontal="center"/>
      <protection locked="0"/>
    </xf>
    <xf numFmtId="0" fontId="23" fillId="2" borderId="1" xfId="2" applyFont="1" applyFill="1" applyBorder="1" applyAlignment="1">
      <alignment horizontal="right"/>
    </xf>
    <xf numFmtId="0" fontId="21" fillId="3" borderId="6" xfId="2" applyFont="1" applyFill="1" applyBorder="1" applyAlignment="1">
      <alignment vertical="center" wrapText="1"/>
    </xf>
    <xf numFmtId="0" fontId="21" fillId="3" borderId="6" xfId="2" applyFont="1" applyFill="1" applyBorder="1" applyAlignment="1">
      <alignment horizontal="center" vertical="center" wrapText="1"/>
    </xf>
    <xf numFmtId="0" fontId="20" fillId="0" borderId="6" xfId="0" applyFont="1" applyFill="1" applyBorder="1"/>
    <xf numFmtId="166" fontId="20" fillId="2" borderId="1" xfId="0" applyNumberFormat="1" applyFont="1" applyFill="1" applyBorder="1" applyAlignment="1"/>
    <xf numFmtId="166" fontId="24" fillId="2" borderId="1" xfId="0" applyNumberFormat="1" applyFont="1" applyFill="1" applyBorder="1"/>
    <xf numFmtId="0" fontId="24" fillId="0" borderId="1" xfId="0" applyFont="1" applyFill="1" applyBorder="1"/>
    <xf numFmtId="0" fontId="20" fillId="2" borderId="1" xfId="0" applyFont="1" applyFill="1" applyBorder="1"/>
    <xf numFmtId="166" fontId="20" fillId="2" borderId="8" xfId="0" applyNumberFormat="1" applyFont="1" applyFill="1" applyBorder="1"/>
    <xf numFmtId="0" fontId="20" fillId="0" borderId="7" xfId="0" applyFont="1" applyFill="1" applyBorder="1"/>
    <xf numFmtId="0" fontId="0" fillId="0" borderId="1" xfId="0" applyFont="1" applyBorder="1"/>
    <xf numFmtId="0" fontId="0" fillId="0" borderId="1" xfId="0" applyFont="1" applyFill="1" applyBorder="1" applyAlignment="1">
      <alignment horizontal="right"/>
    </xf>
    <xf numFmtId="0" fontId="20" fillId="2" borderId="6" xfId="0" applyFont="1" applyFill="1" applyBorder="1"/>
    <xf numFmtId="0" fontId="20" fillId="2" borderId="1" xfId="0" applyFont="1" applyFill="1" applyBorder="1" applyAlignment="1">
      <alignment horizontal="right"/>
    </xf>
    <xf numFmtId="166" fontId="2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167" fontId="0" fillId="0" borderId="1" xfId="0" applyNumberFormat="1" applyFont="1" applyBorder="1"/>
    <xf numFmtId="166" fontId="20" fillId="2" borderId="5" xfId="0" applyNumberFormat="1" applyFont="1" applyFill="1" applyBorder="1"/>
    <xf numFmtId="166" fontId="20" fillId="2" borderId="2" xfId="0" applyNumberFormat="1" applyFont="1" applyFill="1" applyBorder="1"/>
    <xf numFmtId="0" fontId="20" fillId="0" borderId="2" xfId="0" applyFont="1" applyFill="1" applyBorder="1"/>
    <xf numFmtId="0" fontId="23" fillId="3" borderId="0" xfId="2" applyFont="1" applyFill="1" applyBorder="1" applyAlignment="1">
      <alignment horizontal="right"/>
    </xf>
    <xf numFmtId="4" fontId="23" fillId="3" borderId="0" xfId="2" applyNumberFormat="1" applyFont="1" applyFill="1" applyBorder="1" applyAlignment="1"/>
    <xf numFmtId="4" fontId="23" fillId="3" borderId="0" xfId="2" applyNumberFormat="1" applyFont="1" applyFill="1" applyBorder="1" applyAlignment="1" applyProtection="1">
      <alignment horizontal="center"/>
      <protection locked="0"/>
    </xf>
    <xf numFmtId="0" fontId="21" fillId="3" borderId="0" xfId="2" applyFont="1" applyFill="1" applyBorder="1" applyAlignment="1">
      <alignment vertical="center" wrapText="1"/>
    </xf>
    <xf numFmtId="0" fontId="21" fillId="3" borderId="0" xfId="2" applyFont="1" applyFill="1" applyBorder="1" applyAlignment="1">
      <alignment horizontal="center" vertical="center" wrapText="1"/>
    </xf>
    <xf numFmtId="4" fontId="21" fillId="3" borderId="0" xfId="2" applyNumberFormat="1" applyFont="1" applyFill="1" applyBorder="1" applyAlignment="1">
      <alignment vertical="center" wrapText="1"/>
    </xf>
    <xf numFmtId="4" fontId="21" fillId="3" borderId="0" xfId="2" applyNumberFormat="1" applyFont="1" applyFill="1" applyBorder="1" applyAlignment="1">
      <alignment horizontal="center" vertical="center" wrapText="1"/>
    </xf>
    <xf numFmtId="166" fontId="20" fillId="3" borderId="0" xfId="0" applyNumberFormat="1" applyFont="1" applyFill="1" applyBorder="1"/>
    <xf numFmtId="0" fontId="20" fillId="3" borderId="0" xfId="0" applyFont="1" applyFill="1" applyBorder="1"/>
    <xf numFmtId="165" fontId="20" fillId="3" borderId="0" xfId="1" applyNumberFormat="1" applyFont="1" applyFill="1" applyBorder="1"/>
    <xf numFmtId="4" fontId="20" fillId="3" borderId="0" xfId="1" applyNumberFormat="1" applyFont="1" applyFill="1" applyBorder="1"/>
    <xf numFmtId="0" fontId="20" fillId="3" borderId="0" xfId="0" applyFont="1" applyFill="1" applyBorder="1" applyAlignment="1">
      <alignment vertical="top"/>
    </xf>
    <xf numFmtId="0" fontId="20" fillId="3" borderId="0" xfId="0" applyFont="1" applyFill="1" applyBorder="1" applyAlignment="1">
      <alignment horizontal="left"/>
    </xf>
    <xf numFmtId="168" fontId="20" fillId="3" borderId="0" xfId="1" applyNumberFormat="1" applyFont="1" applyFill="1" applyBorder="1" applyAlignment="1">
      <alignment vertical="top"/>
    </xf>
    <xf numFmtId="0" fontId="0" fillId="3" borderId="0" xfId="0" applyFont="1" applyFill="1" applyBorder="1"/>
    <xf numFmtId="4" fontId="0" fillId="3" borderId="0" xfId="0" applyNumberFormat="1" applyFont="1" applyFill="1" applyBorder="1" applyAlignment="1"/>
    <xf numFmtId="4" fontId="0" fillId="3" borderId="0" xfId="0" applyNumberFormat="1" applyFont="1" applyFill="1" applyBorder="1"/>
    <xf numFmtId="0" fontId="20" fillId="3" borderId="0" xfId="0" applyFont="1" applyFill="1" applyBorder="1" applyAlignment="1"/>
    <xf numFmtId="168" fontId="20" fillId="3" borderId="0" xfId="1" applyNumberFormat="1" applyFont="1" applyFill="1" applyBorder="1"/>
    <xf numFmtId="0" fontId="13" fillId="2" borderId="1" xfId="2" applyFont="1" applyFill="1" applyBorder="1" applyAlignment="1">
      <alignment horizontal="left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/>
    </xf>
    <xf numFmtId="0" fontId="13" fillId="2" borderId="9" xfId="2" applyFont="1" applyFill="1" applyBorder="1" applyAlignment="1">
      <alignment horizontal="left"/>
    </xf>
    <xf numFmtId="0" fontId="13" fillId="2" borderId="2" xfId="2" applyFont="1" applyFill="1" applyBorder="1" applyAlignment="1">
      <alignment horizontal="left"/>
    </xf>
    <xf numFmtId="0" fontId="4" fillId="2" borderId="1" xfId="2" applyFont="1" applyFill="1" applyBorder="1" applyAlignment="1">
      <alignment horizontal="left"/>
    </xf>
    <xf numFmtId="0" fontId="13" fillId="3" borderId="0" xfId="2" applyFont="1" applyFill="1" applyBorder="1" applyAlignment="1">
      <alignment horizontal="left"/>
    </xf>
    <xf numFmtId="0" fontId="18" fillId="3" borderId="0" xfId="0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14" fontId="7" fillId="3" borderId="0" xfId="0" applyNumberFormat="1" applyFont="1" applyFill="1" applyBorder="1" applyAlignment="1">
      <alignment horizontal="center"/>
    </xf>
    <xf numFmtId="0" fontId="21" fillId="3" borderId="0" xfId="2" applyFont="1" applyFill="1" applyBorder="1" applyAlignment="1">
      <alignment horizontal="left"/>
    </xf>
  </cellXfs>
  <cellStyles count="6">
    <cellStyle name="Millares" xfId="1" builtinId="3"/>
    <cellStyle name="Millares 2" xfId="4"/>
    <cellStyle name="Normal" xfId="0" builtinId="0"/>
    <cellStyle name="Normal 2" xfId="2"/>
    <cellStyle name="Normal 2 2 2" xfId="5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N%20REGISTRO%20EN%20ESE%20LUGAR%20SE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TIVOS\SEDE\PROTOCOL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%20de%20Leon/Desktop/ACTIVOS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TIVOS\SEDE%20TRABAJADOS\COMPR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TIVOS\SEDE%20TRABAJADOS\JURIDIC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N%20REGISTRAR%20EN%20ESE%20LUGAR%20DELEG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. INF."/>
      <sheetName val="ADM."/>
      <sheetName val="ALMACEN"/>
      <sheetName val="ARCHIVO"/>
      <sheetName val="COMISION AER."/>
      <sheetName val="COMPRAS"/>
      <sheetName val="COMUNICACIONES"/>
      <sheetName val="CONTABILIDAD"/>
      <sheetName val="CUARTO 1ER PISO"/>
      <sheetName val="DIR. EJEC."/>
      <sheetName val="DIR. TECNICO"/>
      <sheetName val="FINANCIERO"/>
      <sheetName val="JURIDICA"/>
      <sheetName val="MAYORDOMIA"/>
      <sheetName val="PLANIFICACION"/>
      <sheetName val="RECEPCION"/>
      <sheetName val="RR.hh."/>
      <sheetName val="SEGURIDAD"/>
      <sheetName val="SERV. GRLES"/>
      <sheetName val="TEGNOLOGIA"/>
    </sheetNames>
    <sheetDataSet>
      <sheetData sheetId="0"/>
      <sheetData sheetId="1">
        <row r="1">
          <cell r="K1">
            <v>0</v>
          </cell>
          <cell r="L1">
            <v>1</v>
          </cell>
        </row>
        <row r="2">
          <cell r="K2">
            <v>3504.6000000000004</v>
          </cell>
          <cell r="L2">
            <v>2336.3999999999996</v>
          </cell>
        </row>
        <row r="3">
          <cell r="K3">
            <v>0</v>
          </cell>
          <cell r="L3">
            <v>1</v>
          </cell>
        </row>
        <row r="4">
          <cell r="K4">
            <v>25483.333333333332</v>
          </cell>
          <cell r="L4">
            <v>2316.6666666666679</v>
          </cell>
        </row>
        <row r="5">
          <cell r="K5">
            <v>1239</v>
          </cell>
          <cell r="L5">
            <v>826</v>
          </cell>
        </row>
        <row r="6">
          <cell r="K6">
            <v>1239</v>
          </cell>
          <cell r="L6">
            <v>826</v>
          </cell>
        </row>
        <row r="7">
          <cell r="K7">
            <v>6899</v>
          </cell>
          <cell r="L7">
            <v>1</v>
          </cell>
        </row>
        <row r="8">
          <cell r="K8">
            <v>43732</v>
          </cell>
          <cell r="L8">
            <v>2</v>
          </cell>
        </row>
        <row r="9">
          <cell r="K9">
            <v>100300</v>
          </cell>
          <cell r="L9">
            <v>1</v>
          </cell>
        </row>
        <row r="10">
          <cell r="K10">
            <v>3360.05</v>
          </cell>
          <cell r="L10">
            <v>2569.4499999999998</v>
          </cell>
        </row>
        <row r="11">
          <cell r="K11">
            <v>1239</v>
          </cell>
          <cell r="L11">
            <v>826</v>
          </cell>
        </row>
        <row r="12">
          <cell r="K12">
            <v>1239</v>
          </cell>
          <cell r="L12">
            <v>826</v>
          </cell>
        </row>
        <row r="13">
          <cell r="K13">
            <v>3744.5333333333328</v>
          </cell>
          <cell r="L13">
            <v>267.46666666666715</v>
          </cell>
        </row>
        <row r="14">
          <cell r="K14">
            <v>0</v>
          </cell>
          <cell r="L14">
            <v>1</v>
          </cell>
        </row>
        <row r="15">
          <cell r="K15">
            <v>14999.01</v>
          </cell>
          <cell r="L15">
            <v>1</v>
          </cell>
        </row>
      </sheetData>
      <sheetData sheetId="2">
        <row r="1">
          <cell r="K1">
            <v>1239</v>
          </cell>
          <cell r="L1">
            <v>826</v>
          </cell>
        </row>
        <row r="2">
          <cell r="K2">
            <v>1938.15</v>
          </cell>
          <cell r="L2">
            <v>1247.8499999999999</v>
          </cell>
        </row>
      </sheetData>
      <sheetData sheetId="3">
        <row r="1">
          <cell r="K1">
            <v>5756.4136666666673</v>
          </cell>
          <cell r="L1">
            <v>11091.626333333334</v>
          </cell>
        </row>
      </sheetData>
      <sheetData sheetId="4">
        <row r="1">
          <cell r="K1">
            <v>8796.5</v>
          </cell>
          <cell r="L1">
            <v>1</v>
          </cell>
        </row>
        <row r="2">
          <cell r="K2">
            <v>18735.45</v>
          </cell>
          <cell r="L2">
            <v>7106.5499999999993</v>
          </cell>
        </row>
        <row r="3">
          <cell r="K3">
            <v>4449</v>
          </cell>
          <cell r="L3">
            <v>1</v>
          </cell>
        </row>
        <row r="4">
          <cell r="K4">
            <v>23013.98</v>
          </cell>
          <cell r="L4">
            <v>1</v>
          </cell>
        </row>
        <row r="5">
          <cell r="K5">
            <v>23800</v>
          </cell>
          <cell r="L5">
            <v>1</v>
          </cell>
        </row>
        <row r="6">
          <cell r="K6">
            <v>5585.42</v>
          </cell>
          <cell r="L6">
            <v>1</v>
          </cell>
        </row>
        <row r="7">
          <cell r="K7">
            <v>7705.9408333333331</v>
          </cell>
          <cell r="L7">
            <v>4961.3591666666662</v>
          </cell>
        </row>
        <row r="8">
          <cell r="K8">
            <v>4059</v>
          </cell>
          <cell r="L8">
            <v>1</v>
          </cell>
        </row>
        <row r="9">
          <cell r="K9">
            <v>49558</v>
          </cell>
          <cell r="L9">
            <v>1</v>
          </cell>
        </row>
        <row r="10">
          <cell r="K10">
            <v>9768.7479999999996</v>
          </cell>
          <cell r="L10">
            <v>12349.171999999999</v>
          </cell>
        </row>
        <row r="11">
          <cell r="K11">
            <v>2505.5333333333338</v>
          </cell>
          <cell r="L11">
            <v>3276.4666666666662</v>
          </cell>
        </row>
        <row r="12">
          <cell r="K12">
            <v>7705.9408333333331</v>
          </cell>
          <cell r="L12">
            <v>4961.3591666666662</v>
          </cell>
        </row>
      </sheetData>
      <sheetData sheetId="5">
        <row r="1">
          <cell r="K1">
            <v>5294.8</v>
          </cell>
          <cell r="L1">
            <v>1</v>
          </cell>
        </row>
        <row r="2">
          <cell r="K2">
            <v>5663</v>
          </cell>
          <cell r="L2">
            <v>1</v>
          </cell>
        </row>
        <row r="3">
          <cell r="K3">
            <v>0</v>
          </cell>
          <cell r="L3">
            <v>1</v>
          </cell>
        </row>
        <row r="4">
          <cell r="K4">
            <v>1813.3333333333333</v>
          </cell>
          <cell r="L4">
            <v>1586.6666666666667</v>
          </cell>
        </row>
      </sheetData>
      <sheetData sheetId="6">
        <row r="1">
          <cell r="K1">
            <v>0</v>
          </cell>
          <cell r="L1">
            <v>1</v>
          </cell>
        </row>
        <row r="2">
          <cell r="K2">
            <v>11375.199999999999</v>
          </cell>
          <cell r="L2">
            <v>6825.1200000000008</v>
          </cell>
        </row>
        <row r="3">
          <cell r="K3">
            <v>3360.05</v>
          </cell>
          <cell r="L3">
            <v>2569.4499999999998</v>
          </cell>
        </row>
      </sheetData>
      <sheetData sheetId="7">
        <row r="1">
          <cell r="K1">
            <v>6758.29</v>
          </cell>
          <cell r="L1">
            <v>2</v>
          </cell>
        </row>
        <row r="2">
          <cell r="K2">
            <v>5399</v>
          </cell>
          <cell r="L2">
            <v>1</v>
          </cell>
        </row>
        <row r="3">
          <cell r="K3">
            <v>49284.72</v>
          </cell>
          <cell r="L3">
            <v>1</v>
          </cell>
        </row>
        <row r="4">
          <cell r="K4">
            <v>25387.9</v>
          </cell>
          <cell r="L4">
            <v>1</v>
          </cell>
        </row>
        <row r="5">
          <cell r="K5">
            <v>5605</v>
          </cell>
          <cell r="L5">
            <v>3363</v>
          </cell>
        </row>
        <row r="6">
          <cell r="K6">
            <v>2964.75</v>
          </cell>
          <cell r="L6">
            <v>2964.75</v>
          </cell>
        </row>
        <row r="7">
          <cell r="K7">
            <v>2964.75</v>
          </cell>
          <cell r="L7">
            <v>2964.75</v>
          </cell>
        </row>
        <row r="8">
          <cell r="K8">
            <v>0</v>
          </cell>
          <cell r="L8">
            <v>1</v>
          </cell>
        </row>
        <row r="9">
          <cell r="K9">
            <v>0</v>
          </cell>
          <cell r="L9">
            <v>1</v>
          </cell>
        </row>
        <row r="10">
          <cell r="K10">
            <v>7999</v>
          </cell>
          <cell r="L10">
            <v>1</v>
          </cell>
        </row>
        <row r="11">
          <cell r="K11">
            <v>7104.4458333333341</v>
          </cell>
          <cell r="L11">
            <v>2264.0541666666659</v>
          </cell>
        </row>
        <row r="12">
          <cell r="K12">
            <v>3820.25</v>
          </cell>
          <cell r="L12">
            <v>2374.75</v>
          </cell>
        </row>
        <row r="13">
          <cell r="K13">
            <v>0</v>
          </cell>
          <cell r="L13">
            <v>1</v>
          </cell>
        </row>
        <row r="14">
          <cell r="K14">
            <v>6948.6083333333336</v>
          </cell>
          <cell r="L14">
            <v>2214.3916666666664</v>
          </cell>
        </row>
      </sheetData>
      <sheetData sheetId="8"/>
      <sheetData sheetId="9">
        <row r="1">
          <cell r="K1">
            <v>0</v>
          </cell>
          <cell r="L1">
            <v>1</v>
          </cell>
        </row>
        <row r="2">
          <cell r="K2">
            <v>551.94999999999993</v>
          </cell>
          <cell r="L2">
            <v>246.05000000000007</v>
          </cell>
        </row>
        <row r="3">
          <cell r="K3">
            <v>0</v>
          </cell>
          <cell r="L3">
            <v>1</v>
          </cell>
        </row>
        <row r="4">
          <cell r="K4">
            <v>3336.6666666666665</v>
          </cell>
          <cell r="L4">
            <v>1063.3333333333335</v>
          </cell>
        </row>
        <row r="5">
          <cell r="K5">
            <v>3002.0969999999998</v>
          </cell>
          <cell r="L5">
            <v>2716.183</v>
          </cell>
        </row>
        <row r="6">
          <cell r="K6">
            <v>0</v>
          </cell>
          <cell r="L6">
            <v>1</v>
          </cell>
        </row>
        <row r="7">
          <cell r="K7">
            <v>5899</v>
          </cell>
          <cell r="L7">
            <v>1</v>
          </cell>
        </row>
        <row r="8">
          <cell r="K8">
            <v>5900</v>
          </cell>
          <cell r="L8">
            <v>1</v>
          </cell>
        </row>
        <row r="9">
          <cell r="K9">
            <v>947.44166666666672</v>
          </cell>
          <cell r="L9">
            <v>1471.5583333333334</v>
          </cell>
        </row>
        <row r="10">
          <cell r="K10">
            <v>551.94999999999993</v>
          </cell>
          <cell r="L10">
            <v>246.05000000000007</v>
          </cell>
        </row>
        <row r="11">
          <cell r="K11">
            <v>551.94999999999993</v>
          </cell>
          <cell r="L11">
            <v>246.05000000000007</v>
          </cell>
        </row>
        <row r="12">
          <cell r="K12">
            <v>3504.6000000000004</v>
          </cell>
          <cell r="L12">
            <v>2336.3999999999996</v>
          </cell>
        </row>
      </sheetData>
      <sheetData sheetId="10">
        <row r="1">
          <cell r="K1">
            <v>6899</v>
          </cell>
          <cell r="L1">
            <v>1</v>
          </cell>
        </row>
        <row r="2">
          <cell r="K2">
            <v>31999</v>
          </cell>
          <cell r="L2">
            <v>1</v>
          </cell>
        </row>
        <row r="3">
          <cell r="K3">
            <v>32033.9</v>
          </cell>
          <cell r="L3">
            <v>1</v>
          </cell>
        </row>
      </sheetData>
      <sheetData sheetId="11">
        <row r="1">
          <cell r="K1">
            <v>3360.05</v>
          </cell>
          <cell r="L1">
            <v>2569.4499999999998</v>
          </cell>
        </row>
      </sheetData>
      <sheetData sheetId="12">
        <row r="1">
          <cell r="K1">
            <v>3360.05</v>
          </cell>
          <cell r="L1">
            <v>2569.4499999999998</v>
          </cell>
        </row>
        <row r="2">
          <cell r="K2">
            <v>3360.05</v>
          </cell>
          <cell r="L2">
            <v>2569.4499999999998</v>
          </cell>
        </row>
        <row r="3">
          <cell r="K3">
            <v>23800</v>
          </cell>
          <cell r="L3">
            <v>1</v>
          </cell>
        </row>
      </sheetData>
      <sheetData sheetId="13">
        <row r="1">
          <cell r="K1">
            <v>35422.6</v>
          </cell>
          <cell r="L1">
            <v>1</v>
          </cell>
        </row>
        <row r="2">
          <cell r="K2">
            <v>5663</v>
          </cell>
          <cell r="L2">
            <v>1</v>
          </cell>
        </row>
        <row r="3">
          <cell r="K3">
            <v>3771.9683333333332</v>
          </cell>
          <cell r="L3">
            <v>1313.8316666666669</v>
          </cell>
        </row>
        <row r="4">
          <cell r="K4">
            <v>1239</v>
          </cell>
          <cell r="L4">
            <v>826</v>
          </cell>
        </row>
        <row r="5">
          <cell r="K5">
            <v>1239</v>
          </cell>
          <cell r="L5">
            <v>826</v>
          </cell>
        </row>
        <row r="6">
          <cell r="K6">
            <v>1239</v>
          </cell>
          <cell r="L6">
            <v>826</v>
          </cell>
        </row>
      </sheetData>
      <sheetData sheetId="14">
        <row r="1">
          <cell r="K1">
            <v>1350.12</v>
          </cell>
          <cell r="L1">
            <v>1</v>
          </cell>
        </row>
        <row r="2">
          <cell r="K2">
            <v>6899</v>
          </cell>
          <cell r="L2">
            <v>1</v>
          </cell>
        </row>
        <row r="3">
          <cell r="K3">
            <v>1886.88</v>
          </cell>
          <cell r="L3">
            <v>1</v>
          </cell>
        </row>
        <row r="4">
          <cell r="K4">
            <v>3119</v>
          </cell>
          <cell r="L4">
            <v>1</v>
          </cell>
        </row>
        <row r="5">
          <cell r="K5">
            <v>3360.05</v>
          </cell>
          <cell r="L5">
            <v>2569.4499999999998</v>
          </cell>
        </row>
        <row r="6">
          <cell r="K6">
            <v>29144</v>
          </cell>
          <cell r="L6">
            <v>1</v>
          </cell>
        </row>
        <row r="7">
          <cell r="K7">
            <v>25793</v>
          </cell>
          <cell r="L7">
            <v>1</v>
          </cell>
        </row>
      </sheetData>
      <sheetData sheetId="15">
        <row r="1">
          <cell r="K1">
            <v>0</v>
          </cell>
        </row>
        <row r="2">
          <cell r="K2">
            <v>3909.7333333333331</v>
          </cell>
          <cell r="L2">
            <v>2698.2666666666669</v>
          </cell>
        </row>
        <row r="3">
          <cell r="K3">
            <v>6183.375</v>
          </cell>
          <cell r="L3">
            <v>1311.625</v>
          </cell>
        </row>
        <row r="4">
          <cell r="K4">
            <v>48202.080000000002</v>
          </cell>
          <cell r="L4">
            <v>1</v>
          </cell>
        </row>
        <row r="5">
          <cell r="K5">
            <v>1342.3483333333331</v>
          </cell>
          <cell r="L5">
            <v>864.25166666666678</v>
          </cell>
        </row>
        <row r="6">
          <cell r="K6">
            <v>5294.8</v>
          </cell>
          <cell r="L6">
            <v>1</v>
          </cell>
        </row>
        <row r="7">
          <cell r="K7">
            <v>27065.35</v>
          </cell>
          <cell r="L7">
            <v>1</v>
          </cell>
        </row>
        <row r="8">
          <cell r="K8">
            <v>1239</v>
          </cell>
          <cell r="L8">
            <v>826</v>
          </cell>
        </row>
        <row r="9">
          <cell r="K9">
            <v>27582.5</v>
          </cell>
          <cell r="L9">
            <v>22567.5</v>
          </cell>
        </row>
        <row r="10">
          <cell r="K10">
            <v>23615.86</v>
          </cell>
          <cell r="L10">
            <v>1</v>
          </cell>
        </row>
      </sheetData>
      <sheetData sheetId="16">
        <row r="1">
          <cell r="K1">
            <v>25387.9</v>
          </cell>
          <cell r="L1">
            <v>1</v>
          </cell>
        </row>
        <row r="2">
          <cell r="K2">
            <v>3909.7333333333331</v>
          </cell>
          <cell r="L2">
            <v>2698.2666666666669</v>
          </cell>
        </row>
        <row r="3">
          <cell r="K3">
            <v>3909.7333333333331</v>
          </cell>
          <cell r="L3">
            <v>2698.2666666666669</v>
          </cell>
        </row>
        <row r="4">
          <cell r="K4">
            <v>3909.7333333333331</v>
          </cell>
          <cell r="L4">
            <v>2698.2666666666669</v>
          </cell>
        </row>
        <row r="5">
          <cell r="K5">
            <v>2301</v>
          </cell>
          <cell r="L5">
            <v>5369</v>
          </cell>
        </row>
        <row r="6">
          <cell r="K6">
            <v>5915</v>
          </cell>
          <cell r="L6">
            <v>1</v>
          </cell>
        </row>
        <row r="7">
          <cell r="K7">
            <v>19900</v>
          </cell>
          <cell r="L7">
            <v>1</v>
          </cell>
        </row>
        <row r="8">
          <cell r="K8">
            <v>0</v>
          </cell>
          <cell r="L8">
            <v>1</v>
          </cell>
        </row>
      </sheetData>
      <sheetData sheetId="17">
        <row r="1">
          <cell r="K1">
            <v>2683.5000000000005</v>
          </cell>
          <cell r="L1">
            <v>2272.4999999999995</v>
          </cell>
        </row>
        <row r="2">
          <cell r="K2">
            <v>3933.8250000000003</v>
          </cell>
          <cell r="L2">
            <v>1311.2750000000001</v>
          </cell>
        </row>
      </sheetData>
      <sheetData sheetId="18">
        <row r="1">
          <cell r="K1">
            <v>4987</v>
          </cell>
          <cell r="L1">
            <v>1</v>
          </cell>
        </row>
        <row r="2">
          <cell r="K2">
            <v>2760.2</v>
          </cell>
          <cell r="L2">
            <v>1</v>
          </cell>
        </row>
        <row r="3">
          <cell r="K3">
            <v>22301</v>
          </cell>
          <cell r="L3">
            <v>1</v>
          </cell>
        </row>
        <row r="4">
          <cell r="K4">
            <v>5565</v>
          </cell>
          <cell r="L4">
            <v>1</v>
          </cell>
        </row>
        <row r="5">
          <cell r="K5">
            <v>3360.05</v>
          </cell>
          <cell r="L5">
            <v>2569.4499999999998</v>
          </cell>
        </row>
        <row r="6">
          <cell r="K6">
            <v>28799</v>
          </cell>
          <cell r="L6">
            <v>1</v>
          </cell>
        </row>
        <row r="7">
          <cell r="K7">
            <v>3909.7333333333331</v>
          </cell>
          <cell r="L7">
            <v>2698.2666666666669</v>
          </cell>
        </row>
        <row r="8">
          <cell r="K8">
            <v>1239</v>
          </cell>
          <cell r="L8">
            <v>826</v>
          </cell>
        </row>
      </sheetData>
      <sheetData sheetId="19">
        <row r="1">
          <cell r="P1">
            <v>5162.5</v>
          </cell>
          <cell r="Q1">
            <v>7227.5</v>
          </cell>
        </row>
        <row r="2">
          <cell r="P2">
            <v>13799.65</v>
          </cell>
          <cell r="Q2">
            <v>1</v>
          </cell>
        </row>
        <row r="3">
          <cell r="P3">
            <v>3909.7333333333331</v>
          </cell>
          <cell r="Q3">
            <v>2698.2666666666669</v>
          </cell>
        </row>
        <row r="4">
          <cell r="P4">
            <v>7786</v>
          </cell>
          <cell r="Q4">
            <v>2</v>
          </cell>
        </row>
        <row r="5">
          <cell r="P5">
            <v>6866.2</v>
          </cell>
          <cell r="Q5">
            <v>1</v>
          </cell>
        </row>
        <row r="6">
          <cell r="P6">
            <v>5399</v>
          </cell>
          <cell r="Q6">
            <v>1</v>
          </cell>
        </row>
        <row r="7">
          <cell r="P7">
            <v>28301.3</v>
          </cell>
          <cell r="Q7">
            <v>1</v>
          </cell>
        </row>
        <row r="8">
          <cell r="P8">
            <v>35575</v>
          </cell>
          <cell r="Q8">
            <v>2</v>
          </cell>
        </row>
        <row r="9">
          <cell r="P9">
            <v>29445</v>
          </cell>
          <cell r="Q9">
            <v>1</v>
          </cell>
        </row>
        <row r="10">
          <cell r="P10">
            <v>3909.7333333333331</v>
          </cell>
          <cell r="Q10">
            <v>2698.2666666666669</v>
          </cell>
        </row>
        <row r="11">
          <cell r="P11">
            <v>13999</v>
          </cell>
          <cell r="Q11">
            <v>1</v>
          </cell>
        </row>
        <row r="12">
          <cell r="P12">
            <v>5663</v>
          </cell>
          <cell r="Q12">
            <v>1</v>
          </cell>
        </row>
        <row r="13">
          <cell r="P13">
            <v>7999</v>
          </cell>
          <cell r="Q13">
            <v>1</v>
          </cell>
        </row>
        <row r="14">
          <cell r="P14">
            <v>10034.916666666666</v>
          </cell>
          <cell r="Q14">
            <v>8491.0833333333339</v>
          </cell>
        </row>
        <row r="15">
          <cell r="P15">
            <v>37811.51</v>
          </cell>
          <cell r="Q15">
            <v>1</v>
          </cell>
        </row>
        <row r="16">
          <cell r="P16">
            <v>28822.87</v>
          </cell>
          <cell r="Q16">
            <v>1</v>
          </cell>
        </row>
        <row r="17">
          <cell r="P17">
            <v>4836</v>
          </cell>
          <cell r="Q17">
            <v>1</v>
          </cell>
        </row>
        <row r="18">
          <cell r="P18">
            <v>1239</v>
          </cell>
          <cell r="Q18">
            <v>826</v>
          </cell>
        </row>
        <row r="19">
          <cell r="P19">
            <v>30375</v>
          </cell>
          <cell r="Q19">
            <v>1</v>
          </cell>
        </row>
        <row r="20">
          <cell r="P20">
            <v>26592.400000000001</v>
          </cell>
          <cell r="Q20">
            <v>1</v>
          </cell>
        </row>
        <row r="21">
          <cell r="P21">
            <v>27065.35</v>
          </cell>
          <cell r="Q21">
            <v>1</v>
          </cell>
        </row>
        <row r="22">
          <cell r="P22">
            <v>4822</v>
          </cell>
          <cell r="Q22">
            <v>1</v>
          </cell>
        </row>
        <row r="23">
          <cell r="P23">
            <v>41281.300000000003</v>
          </cell>
          <cell r="Q23">
            <v>1</v>
          </cell>
        </row>
        <row r="24">
          <cell r="P24">
            <v>22301</v>
          </cell>
          <cell r="Q24">
            <v>1</v>
          </cell>
        </row>
        <row r="25">
          <cell r="P25">
            <v>5423.28</v>
          </cell>
          <cell r="Q25">
            <v>1</v>
          </cell>
        </row>
        <row r="26">
          <cell r="P26">
            <v>5294.8</v>
          </cell>
          <cell r="Q26">
            <v>1</v>
          </cell>
        </row>
        <row r="27">
          <cell r="P27">
            <v>31927.08</v>
          </cell>
          <cell r="Q27">
            <v>1</v>
          </cell>
        </row>
        <row r="28">
          <cell r="P28">
            <v>5781</v>
          </cell>
          <cell r="Q28">
            <v>1</v>
          </cell>
        </row>
        <row r="29">
          <cell r="P29">
            <v>4599.8833333333332</v>
          </cell>
          <cell r="Q29">
            <v>9199.7666666666664</v>
          </cell>
        </row>
        <row r="30">
          <cell r="P30">
            <v>15143.333333333334</v>
          </cell>
          <cell r="Q30">
            <v>432.66666666666606</v>
          </cell>
        </row>
        <row r="31">
          <cell r="P31">
            <v>115999.99</v>
          </cell>
          <cell r="Q31">
            <v>1</v>
          </cell>
        </row>
        <row r="32">
          <cell r="P32">
            <v>15143.333333333334</v>
          </cell>
          <cell r="Q32">
            <v>432.66666666666606</v>
          </cell>
        </row>
        <row r="33">
          <cell r="P33">
            <v>24664.05</v>
          </cell>
          <cell r="Q3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ficados"/>
    </sheetNames>
    <sheetDataSet>
      <sheetData sheetId="0">
        <row r="17">
          <cell r="O17">
            <v>4471.3149999999996</v>
          </cell>
          <cell r="P17">
            <v>3304.8850000000002</v>
          </cell>
        </row>
        <row r="18">
          <cell r="O18">
            <v>4987</v>
          </cell>
          <cell r="P18">
            <v>1</v>
          </cell>
        </row>
        <row r="19">
          <cell r="O19">
            <v>0</v>
          </cell>
          <cell r="P19">
            <v>1</v>
          </cell>
        </row>
        <row r="20">
          <cell r="O20">
            <v>6549</v>
          </cell>
          <cell r="P20">
            <v>4071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2022"/>
      <sheetName val="TERMINARON DE DEPRECIAR"/>
      <sheetName val="TERRENOS Y EDIFICACIONES"/>
      <sheetName val="X CERTIFICAR"/>
      <sheetName val="Ctas activo muebles"/>
      <sheetName val="Cta activo inmueble"/>
    </sheetNames>
    <sheetDataSet>
      <sheetData sheetId="0">
        <row r="1409">
          <cell r="P1409">
            <v>374999</v>
          </cell>
          <cell r="Q1409">
            <v>1</v>
          </cell>
        </row>
        <row r="1410">
          <cell r="P1410">
            <v>999999</v>
          </cell>
          <cell r="Q1410">
            <v>1</v>
          </cell>
        </row>
        <row r="1411">
          <cell r="P1411">
            <v>1974000</v>
          </cell>
          <cell r="Q1411">
            <v>1</v>
          </cell>
        </row>
        <row r="1412">
          <cell r="P1412">
            <v>449999</v>
          </cell>
          <cell r="Q1412">
            <v>1</v>
          </cell>
        </row>
        <row r="1413">
          <cell r="P1413">
            <v>1759316.3900000001</v>
          </cell>
          <cell r="Q1413">
            <v>1</v>
          </cell>
        </row>
        <row r="1414">
          <cell r="P1414">
            <v>2091320</v>
          </cell>
          <cell r="Q1414">
            <v>1</v>
          </cell>
        </row>
        <row r="1415">
          <cell r="P1415">
            <v>274999</v>
          </cell>
          <cell r="Q1415">
            <v>1</v>
          </cell>
        </row>
        <row r="1416">
          <cell r="P1416">
            <v>38232</v>
          </cell>
          <cell r="Q1416">
            <v>25488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FICADOS"/>
      <sheetName val="SIN VERIFICAR"/>
      <sheetName val="SIN REGISTRAR"/>
    </sheetNames>
    <sheetDataSet>
      <sheetData sheetId="0">
        <row r="1">
          <cell r="K1">
            <v>3348.9874999999997</v>
          </cell>
          <cell r="L1">
            <v>3701.5125000000003</v>
          </cell>
        </row>
        <row r="2">
          <cell r="K2">
            <v>2387.0790833333331</v>
          </cell>
          <cell r="L2">
            <v>3707.590916666667</v>
          </cell>
        </row>
        <row r="3">
          <cell r="K3">
            <v>2387.0790833333331</v>
          </cell>
          <cell r="L3">
            <v>3707.590916666667</v>
          </cell>
        </row>
        <row r="4">
          <cell r="K4">
            <v>0</v>
          </cell>
          <cell r="L4">
            <v>1</v>
          </cell>
        </row>
        <row r="5">
          <cell r="K5">
            <v>2301</v>
          </cell>
          <cell r="L5">
            <v>5369</v>
          </cell>
        </row>
        <row r="6">
          <cell r="K6">
            <v>4321.75</v>
          </cell>
          <cell r="L6">
            <v>4321.75</v>
          </cell>
        </row>
        <row r="7">
          <cell r="K7">
            <v>9929.7000000000007</v>
          </cell>
          <cell r="L7">
            <v>8124.2999999999993</v>
          </cell>
        </row>
        <row r="8">
          <cell r="K8">
            <v>38395</v>
          </cell>
          <cell r="L8">
            <v>1</v>
          </cell>
        </row>
        <row r="9">
          <cell r="K9">
            <v>35877</v>
          </cell>
          <cell r="L9">
            <v>1</v>
          </cell>
        </row>
        <row r="10">
          <cell r="K10">
            <v>0</v>
          </cell>
          <cell r="L10">
            <v>1</v>
          </cell>
        </row>
        <row r="11">
          <cell r="K11">
            <v>0</v>
          </cell>
          <cell r="L11">
            <v>1</v>
          </cell>
        </row>
        <row r="12">
          <cell r="K12">
            <v>4983.2069444444442</v>
          </cell>
          <cell r="L12">
            <v>8816.4430555555555</v>
          </cell>
        </row>
        <row r="13">
          <cell r="K13">
            <v>7899</v>
          </cell>
          <cell r="L13">
            <v>1</v>
          </cell>
        </row>
        <row r="14">
          <cell r="K14">
            <v>7669</v>
          </cell>
          <cell r="L14">
            <v>1</v>
          </cell>
        </row>
        <row r="15">
          <cell r="K15">
            <v>9664.1999999999989</v>
          </cell>
          <cell r="L15">
            <v>6442.8000000000011</v>
          </cell>
        </row>
        <row r="16">
          <cell r="K16">
            <v>33846.11</v>
          </cell>
          <cell r="L16">
            <v>2</v>
          </cell>
        </row>
        <row r="17">
          <cell r="K17">
            <v>2920.5</v>
          </cell>
          <cell r="L17">
            <v>6814.5</v>
          </cell>
        </row>
        <row r="18">
          <cell r="K18">
            <v>0</v>
          </cell>
          <cell r="L18">
            <v>1</v>
          </cell>
        </row>
        <row r="19">
          <cell r="K19">
            <v>3602.4416666666666</v>
          </cell>
          <cell r="L19">
            <v>1483.3583333333336</v>
          </cell>
        </row>
        <row r="20">
          <cell r="K20">
            <v>2301</v>
          </cell>
          <cell r="L20">
            <v>5369</v>
          </cell>
        </row>
        <row r="21">
          <cell r="K21">
            <v>2123</v>
          </cell>
          <cell r="L21">
            <v>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FICADOS"/>
      <sheetName val="SIN VERIFICAR"/>
      <sheetName val="SIN REGISTRAR"/>
    </sheetNames>
    <sheetDataSet>
      <sheetData sheetId="0">
        <row r="1">
          <cell r="K1">
            <v>4987</v>
          </cell>
          <cell r="L1">
            <v>1</v>
          </cell>
        </row>
        <row r="2">
          <cell r="K2">
            <v>4987</v>
          </cell>
          <cell r="L2">
            <v>1</v>
          </cell>
        </row>
        <row r="3">
          <cell r="K3">
            <v>17198.5</v>
          </cell>
          <cell r="L3">
            <v>14071.5</v>
          </cell>
        </row>
        <row r="4">
          <cell r="K4">
            <v>17198.5</v>
          </cell>
          <cell r="L4">
            <v>14071.5</v>
          </cell>
        </row>
        <row r="5">
          <cell r="K5">
            <v>17198.5</v>
          </cell>
          <cell r="L5">
            <v>14071.5</v>
          </cell>
        </row>
        <row r="6">
          <cell r="K6">
            <v>4987</v>
          </cell>
          <cell r="L6">
            <v>1</v>
          </cell>
        </row>
        <row r="7">
          <cell r="K7">
            <v>4987</v>
          </cell>
          <cell r="L7">
            <v>1</v>
          </cell>
        </row>
        <row r="8">
          <cell r="K8">
            <v>4987</v>
          </cell>
          <cell r="L8">
            <v>1</v>
          </cell>
        </row>
        <row r="9">
          <cell r="K9">
            <v>23013.98</v>
          </cell>
          <cell r="L9">
            <v>1</v>
          </cell>
        </row>
        <row r="10">
          <cell r="K10">
            <v>1958.0624999999998</v>
          </cell>
          <cell r="L10">
            <v>3263.4375</v>
          </cell>
        </row>
        <row r="11">
          <cell r="K11">
            <v>19596.849999999999</v>
          </cell>
          <cell r="L11">
            <v>6245.1500000000015</v>
          </cell>
        </row>
        <row r="12">
          <cell r="K12">
            <v>0</v>
          </cell>
          <cell r="L12">
            <v>1</v>
          </cell>
        </row>
        <row r="13">
          <cell r="K13">
            <v>14789</v>
          </cell>
          <cell r="L13">
            <v>1</v>
          </cell>
        </row>
        <row r="14">
          <cell r="K14">
            <v>1168.2</v>
          </cell>
          <cell r="L14">
            <v>4672.8</v>
          </cell>
        </row>
        <row r="15">
          <cell r="K15">
            <v>1168.2</v>
          </cell>
          <cell r="L15">
            <v>4672.8</v>
          </cell>
        </row>
        <row r="16">
          <cell r="K16">
            <v>5927.8302500000009</v>
          </cell>
          <cell r="L16">
            <v>4381.4397499999995</v>
          </cell>
        </row>
        <row r="17">
          <cell r="K17">
            <v>34219</v>
          </cell>
          <cell r="L17">
            <v>1</v>
          </cell>
        </row>
        <row r="18">
          <cell r="K18">
            <v>35635</v>
          </cell>
          <cell r="L18">
            <v>1</v>
          </cell>
        </row>
        <row r="19">
          <cell r="K19">
            <v>35280</v>
          </cell>
          <cell r="L19">
            <v>1</v>
          </cell>
        </row>
        <row r="20">
          <cell r="K20">
            <v>47061</v>
          </cell>
          <cell r="L20">
            <v>1</v>
          </cell>
        </row>
        <row r="21">
          <cell r="K21">
            <v>27736</v>
          </cell>
          <cell r="L21">
            <v>1</v>
          </cell>
        </row>
        <row r="22">
          <cell r="K22">
            <v>27736</v>
          </cell>
          <cell r="L22">
            <v>1</v>
          </cell>
        </row>
        <row r="23">
          <cell r="K23">
            <v>29144</v>
          </cell>
          <cell r="L23">
            <v>1</v>
          </cell>
        </row>
        <row r="24">
          <cell r="K24">
            <v>13797.2</v>
          </cell>
          <cell r="L24">
            <v>1</v>
          </cell>
        </row>
        <row r="25">
          <cell r="K25">
            <v>5585.41</v>
          </cell>
          <cell r="L25">
            <v>1</v>
          </cell>
        </row>
        <row r="26">
          <cell r="K26">
            <v>0</v>
          </cell>
          <cell r="L26">
            <v>1</v>
          </cell>
        </row>
        <row r="27">
          <cell r="K27">
            <v>5309</v>
          </cell>
          <cell r="L27">
            <v>1</v>
          </cell>
        </row>
        <row r="28">
          <cell r="K28">
            <v>5899</v>
          </cell>
          <cell r="L28">
            <v>1</v>
          </cell>
        </row>
        <row r="29">
          <cell r="K29">
            <v>5367</v>
          </cell>
          <cell r="L29">
            <v>1</v>
          </cell>
        </row>
        <row r="30">
          <cell r="K30">
            <v>4822</v>
          </cell>
          <cell r="L30">
            <v>1</v>
          </cell>
        </row>
        <row r="31">
          <cell r="K31">
            <v>4822</v>
          </cell>
          <cell r="L31">
            <v>1</v>
          </cell>
        </row>
        <row r="32">
          <cell r="K32">
            <v>31799</v>
          </cell>
          <cell r="L32">
            <v>1</v>
          </cell>
        </row>
        <row r="33">
          <cell r="K33">
            <v>4059</v>
          </cell>
          <cell r="L33">
            <v>1</v>
          </cell>
        </row>
        <row r="34">
          <cell r="K34">
            <v>4059</v>
          </cell>
          <cell r="L34">
            <v>1</v>
          </cell>
        </row>
        <row r="35">
          <cell r="K35">
            <v>3360.05</v>
          </cell>
          <cell r="L35">
            <v>2569.4499999999998</v>
          </cell>
        </row>
        <row r="36">
          <cell r="K36">
            <v>3360.05</v>
          </cell>
          <cell r="L36">
            <v>2569.4499999999998</v>
          </cell>
        </row>
        <row r="37">
          <cell r="K37">
            <v>5850.833333333333</v>
          </cell>
          <cell r="L37">
            <v>14209.166666666668</v>
          </cell>
        </row>
        <row r="38">
          <cell r="K38">
            <v>6145.75</v>
          </cell>
          <cell r="L38">
            <v>1784.25</v>
          </cell>
        </row>
        <row r="39">
          <cell r="K39">
            <v>10671</v>
          </cell>
          <cell r="L39">
            <v>1</v>
          </cell>
        </row>
        <row r="40">
          <cell r="K40">
            <v>4059</v>
          </cell>
          <cell r="L40">
            <v>1</v>
          </cell>
        </row>
        <row r="41">
          <cell r="K41">
            <v>5430.6</v>
          </cell>
          <cell r="L41">
            <v>1</v>
          </cell>
        </row>
        <row r="42">
          <cell r="K42">
            <v>23083</v>
          </cell>
          <cell r="L42">
            <v>1</v>
          </cell>
        </row>
        <row r="43">
          <cell r="K43">
            <v>0</v>
          </cell>
          <cell r="L43">
            <v>1</v>
          </cell>
        </row>
        <row r="44">
          <cell r="K44">
            <v>22301</v>
          </cell>
          <cell r="L44">
            <v>1</v>
          </cell>
        </row>
        <row r="45">
          <cell r="K45">
            <v>11802.79</v>
          </cell>
          <cell r="L45">
            <v>1</v>
          </cell>
        </row>
        <row r="46">
          <cell r="K46">
            <v>94499</v>
          </cell>
          <cell r="L46">
            <v>1</v>
          </cell>
        </row>
        <row r="47">
          <cell r="K47">
            <v>12016.929166666667</v>
          </cell>
          <cell r="L47">
            <v>3829.5708333333332</v>
          </cell>
        </row>
        <row r="48">
          <cell r="K48">
            <v>31667</v>
          </cell>
          <cell r="L48">
            <v>1</v>
          </cell>
        </row>
        <row r="49">
          <cell r="K49">
            <v>5915</v>
          </cell>
          <cell r="L49">
            <v>1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LA"/>
      <sheetName val="HSD"/>
      <sheetName val="SANTIAGO"/>
    </sheetNames>
    <sheetDataSet>
      <sheetData sheetId="0">
        <row r="1">
          <cell r="L1">
            <v>20333</v>
          </cell>
          <cell r="M1">
            <v>1</v>
          </cell>
        </row>
        <row r="2">
          <cell r="L2">
            <v>20333</v>
          </cell>
          <cell r="M2">
            <v>1</v>
          </cell>
        </row>
        <row r="3">
          <cell r="L3">
            <v>20333</v>
          </cell>
          <cell r="M3">
            <v>1</v>
          </cell>
        </row>
        <row r="4">
          <cell r="L4">
            <v>20333</v>
          </cell>
          <cell r="M4">
            <v>1</v>
          </cell>
        </row>
        <row r="5">
          <cell r="L5">
            <v>20333</v>
          </cell>
          <cell r="M5">
            <v>1</v>
          </cell>
        </row>
        <row r="6">
          <cell r="L6">
            <v>20333</v>
          </cell>
          <cell r="M6">
            <v>1</v>
          </cell>
        </row>
        <row r="7">
          <cell r="L7">
            <v>20333</v>
          </cell>
          <cell r="M7">
            <v>1</v>
          </cell>
        </row>
        <row r="8">
          <cell r="L8">
            <v>40119</v>
          </cell>
          <cell r="M8">
            <v>1</v>
          </cell>
        </row>
        <row r="9">
          <cell r="L9">
            <v>0</v>
          </cell>
          <cell r="M9">
            <v>1</v>
          </cell>
        </row>
        <row r="10">
          <cell r="L10">
            <v>1887</v>
          </cell>
          <cell r="M10">
            <v>1</v>
          </cell>
        </row>
        <row r="11">
          <cell r="L11">
            <v>4759</v>
          </cell>
          <cell r="M11">
            <v>2</v>
          </cell>
        </row>
        <row r="12">
          <cell r="L12">
            <v>8376</v>
          </cell>
          <cell r="M12">
            <v>2</v>
          </cell>
        </row>
      </sheetData>
      <sheetData sheetId="1">
        <row r="1">
          <cell r="L1">
            <v>0</v>
          </cell>
          <cell r="M1">
            <v>1</v>
          </cell>
        </row>
        <row r="2">
          <cell r="L2">
            <v>1061.2133333333334</v>
          </cell>
          <cell r="M2">
            <v>2289.9866666666667</v>
          </cell>
        </row>
        <row r="3">
          <cell r="L3">
            <v>4499</v>
          </cell>
          <cell r="M3">
            <v>1</v>
          </cell>
        </row>
        <row r="4">
          <cell r="L4">
            <v>5818.0709166666666</v>
          </cell>
          <cell r="M4">
            <v>2026.5190833333336</v>
          </cell>
        </row>
      </sheetData>
      <sheetData sheetId="2">
        <row r="1">
          <cell r="P1">
            <v>2801.6666666666665</v>
          </cell>
          <cell r="Q1">
            <v>5398.3333333333339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99"/>
  <sheetViews>
    <sheetView tabSelected="1" topLeftCell="A1912" zoomScale="55" zoomScaleNormal="55" workbookViewId="0">
      <selection activeCell="N1930" sqref="N1930"/>
    </sheetView>
  </sheetViews>
  <sheetFormatPr baseColWidth="10" defaultRowHeight="15" x14ac:dyDescent="0.25"/>
  <cols>
    <col min="1" max="1" width="14.28515625" style="148" customWidth="1"/>
    <col min="2" max="2" width="11.85546875" style="148" customWidth="1"/>
    <col min="3" max="3" width="11.42578125" style="3"/>
    <col min="4" max="4" width="58" style="3" customWidth="1"/>
    <col min="5" max="5" width="16.7109375" style="149" customWidth="1"/>
    <col min="6" max="6" width="15.5703125" style="150" customWidth="1"/>
    <col min="7" max="7" width="13.5703125" style="150" customWidth="1"/>
    <col min="8" max="16384" width="11.42578125" style="3"/>
  </cols>
  <sheetData>
    <row r="1" spans="1:7" ht="12.75" x14ac:dyDescent="0.2">
      <c r="A1" s="207" t="s">
        <v>28</v>
      </c>
      <c r="B1" s="207"/>
      <c r="C1" s="207"/>
      <c r="D1" s="207"/>
      <c r="E1" s="207"/>
      <c r="F1" s="207"/>
      <c r="G1" s="207"/>
    </row>
    <row r="2" spans="1:7" x14ac:dyDescent="0.25">
      <c r="A2" s="151"/>
      <c r="B2" s="152"/>
      <c r="C2" s="9"/>
      <c r="D2" s="10" t="s">
        <v>29</v>
      </c>
      <c r="E2" s="115"/>
      <c r="F2" s="116"/>
      <c r="G2" s="117"/>
    </row>
    <row r="3" spans="1:7" ht="14.25" x14ac:dyDescent="0.2">
      <c r="A3" s="151" t="s">
        <v>30</v>
      </c>
      <c r="B3" s="153">
        <v>44929</v>
      </c>
      <c r="C3" s="9"/>
      <c r="D3" s="11"/>
      <c r="E3" s="115"/>
      <c r="F3" s="118" t="s">
        <v>0</v>
      </c>
      <c r="G3" s="118"/>
    </row>
    <row r="4" spans="1:7" ht="14.25" x14ac:dyDescent="0.2">
      <c r="A4" s="151"/>
      <c r="B4" s="152"/>
      <c r="C4" s="9"/>
      <c r="D4" s="12"/>
      <c r="E4" s="115"/>
      <c r="F4" s="118"/>
      <c r="G4" s="118"/>
    </row>
    <row r="5" spans="1:7" ht="15.75" x14ac:dyDescent="0.25">
      <c r="A5" s="154" t="s">
        <v>31</v>
      </c>
      <c r="B5" s="208" t="s">
        <v>32</v>
      </c>
      <c r="C5" s="208"/>
      <c r="D5" s="13"/>
      <c r="E5" s="119"/>
      <c r="F5" s="120"/>
      <c r="G5" s="120"/>
    </row>
    <row r="6" spans="1:7" ht="12.75" x14ac:dyDescent="0.2">
      <c r="A6" s="204" t="s">
        <v>1</v>
      </c>
      <c r="B6" s="205"/>
      <c r="C6" s="205"/>
      <c r="D6" s="205"/>
      <c r="E6" s="205"/>
      <c r="F6" s="205"/>
      <c r="G6" s="206"/>
    </row>
    <row r="7" spans="1:7" ht="28.5" x14ac:dyDescent="0.2">
      <c r="A7" s="155" t="s">
        <v>2</v>
      </c>
      <c r="B7" s="156" t="s">
        <v>3</v>
      </c>
      <c r="C7" s="4" t="s">
        <v>4</v>
      </c>
      <c r="D7" s="7" t="s">
        <v>5</v>
      </c>
      <c r="E7" s="121" t="s">
        <v>6</v>
      </c>
      <c r="F7" s="122" t="s">
        <v>7</v>
      </c>
      <c r="G7" s="122" t="s">
        <v>8</v>
      </c>
    </row>
    <row r="8" spans="1:7" x14ac:dyDescent="0.25">
      <c r="A8" s="157">
        <v>42085</v>
      </c>
      <c r="B8" s="158">
        <v>3410</v>
      </c>
      <c r="C8" s="2" t="s">
        <v>1380</v>
      </c>
      <c r="D8" s="14" t="s">
        <v>10</v>
      </c>
      <c r="E8" s="123">
        <v>33538.54</v>
      </c>
      <c r="F8" s="124">
        <v>33537.54</v>
      </c>
      <c r="G8" s="124">
        <v>1</v>
      </c>
    </row>
    <row r="9" spans="1:7" x14ac:dyDescent="0.25">
      <c r="A9" s="96">
        <v>43791</v>
      </c>
      <c r="B9" s="159">
        <v>5320</v>
      </c>
      <c r="C9" s="2" t="s">
        <v>1380</v>
      </c>
      <c r="D9" s="16" t="s">
        <v>11</v>
      </c>
      <c r="E9" s="125">
        <v>15576</v>
      </c>
      <c r="F9" s="103">
        <v>15143.333333333334</v>
      </c>
      <c r="G9" s="103">
        <v>432.66666666666606</v>
      </c>
    </row>
    <row r="10" spans="1:7" x14ac:dyDescent="0.25">
      <c r="A10" s="96">
        <v>42087</v>
      </c>
      <c r="B10" s="159">
        <v>3411</v>
      </c>
      <c r="C10" s="2" t="s">
        <v>1380</v>
      </c>
      <c r="D10" s="16" t="s">
        <v>12</v>
      </c>
      <c r="E10" s="125">
        <v>24780</v>
      </c>
      <c r="F10" s="103">
        <v>24779</v>
      </c>
      <c r="G10" s="103">
        <v>1</v>
      </c>
    </row>
    <row r="11" spans="1:7" x14ac:dyDescent="0.25">
      <c r="A11" s="96">
        <v>42085</v>
      </c>
      <c r="B11" s="159">
        <v>3409</v>
      </c>
      <c r="C11" s="2" t="s">
        <v>1380</v>
      </c>
      <c r="D11" s="16" t="s">
        <v>13</v>
      </c>
      <c r="E11" s="125">
        <v>5400</v>
      </c>
      <c r="F11" s="103">
        <v>5399</v>
      </c>
      <c r="G11" s="103">
        <v>1</v>
      </c>
    </row>
    <row r="12" spans="1:7" x14ac:dyDescent="0.25">
      <c r="A12" s="96">
        <v>42080</v>
      </c>
      <c r="B12" s="159">
        <v>3610</v>
      </c>
      <c r="C12" s="2" t="s">
        <v>1380</v>
      </c>
      <c r="D12" s="16" t="s">
        <v>14</v>
      </c>
      <c r="E12" s="125">
        <v>4400</v>
      </c>
      <c r="F12" s="103">
        <v>3336.6666666666665</v>
      </c>
      <c r="G12" s="103">
        <v>1063.3333333333335</v>
      </c>
    </row>
    <row r="13" spans="1:7" x14ac:dyDescent="0.25">
      <c r="A13" s="96">
        <v>42136</v>
      </c>
      <c r="B13" s="159">
        <v>3733</v>
      </c>
      <c r="C13" s="2" t="s">
        <v>1380</v>
      </c>
      <c r="D13" s="16" t="s">
        <v>15</v>
      </c>
      <c r="E13" s="125">
        <f>5652.2+1</f>
        <v>5653.2</v>
      </c>
      <c r="F13" s="103">
        <v>4192.7899999999991</v>
      </c>
      <c r="G13" s="103">
        <v>1460.4100000000008</v>
      </c>
    </row>
    <row r="14" spans="1:7" x14ac:dyDescent="0.25">
      <c r="A14" s="96">
        <v>43010</v>
      </c>
      <c r="B14" s="159">
        <v>4786</v>
      </c>
      <c r="C14" s="2" t="s">
        <v>1380</v>
      </c>
      <c r="D14" s="16" t="s">
        <v>16</v>
      </c>
      <c r="E14" s="125">
        <v>18850.5</v>
      </c>
      <c r="F14" s="103">
        <v>9425.25</v>
      </c>
      <c r="G14" s="103">
        <v>9425.25</v>
      </c>
    </row>
    <row r="15" spans="1:7" x14ac:dyDescent="0.25">
      <c r="A15" s="96">
        <v>42080</v>
      </c>
      <c r="B15" s="159">
        <v>3607</v>
      </c>
      <c r="C15" s="2" t="s">
        <v>1380</v>
      </c>
      <c r="D15" s="16" t="s">
        <v>17</v>
      </c>
      <c r="E15" s="125">
        <v>9368</v>
      </c>
      <c r="F15" s="103">
        <v>7104.0666666666666</v>
      </c>
      <c r="G15" s="103">
        <v>2263.9333333333334</v>
      </c>
    </row>
    <row r="16" spans="1:7" x14ac:dyDescent="0.25">
      <c r="A16" s="96">
        <v>42080</v>
      </c>
      <c r="B16" s="159">
        <v>3606</v>
      </c>
      <c r="C16" s="2" t="s">
        <v>1380</v>
      </c>
      <c r="D16" s="16" t="s">
        <v>18</v>
      </c>
      <c r="E16" s="125">
        <v>9368.5</v>
      </c>
      <c r="F16" s="103">
        <v>7104.4458333333341</v>
      </c>
      <c r="G16" s="103">
        <v>2264.0541666666659</v>
      </c>
    </row>
    <row r="17" spans="1:7" x14ac:dyDescent="0.25">
      <c r="A17" s="96">
        <v>42080</v>
      </c>
      <c r="B17" s="159">
        <v>3561</v>
      </c>
      <c r="C17" s="2" t="s">
        <v>1380</v>
      </c>
      <c r="D17" s="16" t="s">
        <v>19</v>
      </c>
      <c r="E17" s="125">
        <v>7627.9</v>
      </c>
      <c r="F17" s="103">
        <v>5784.4908333333333</v>
      </c>
      <c r="G17" s="103">
        <v>1843.4091666666664</v>
      </c>
    </row>
    <row r="18" spans="1:7" x14ac:dyDescent="0.25">
      <c r="A18" s="96">
        <v>43650</v>
      </c>
      <c r="B18" s="159">
        <v>5273</v>
      </c>
      <c r="C18" s="2" t="s">
        <v>1380</v>
      </c>
      <c r="D18" s="16" t="s">
        <v>20</v>
      </c>
      <c r="E18" s="125">
        <v>14514</v>
      </c>
      <c r="F18" s="103">
        <v>9434.1</v>
      </c>
      <c r="G18" s="103">
        <v>5079.8999999999996</v>
      </c>
    </row>
    <row r="19" spans="1:7" x14ac:dyDescent="0.25">
      <c r="A19" s="96">
        <v>42891</v>
      </c>
      <c r="B19" s="159">
        <v>4703</v>
      </c>
      <c r="C19" s="2" t="s">
        <v>1380</v>
      </c>
      <c r="D19" s="16" t="s">
        <v>21</v>
      </c>
      <c r="E19" s="125">
        <v>9086</v>
      </c>
      <c r="F19" s="103">
        <v>4845.8666666666668</v>
      </c>
      <c r="G19" s="103">
        <v>4240.1333333333332</v>
      </c>
    </row>
    <row r="20" spans="1:7" x14ac:dyDescent="0.25">
      <c r="A20" s="96">
        <v>42080</v>
      </c>
      <c r="B20" s="159">
        <v>3600</v>
      </c>
      <c r="C20" s="2" t="s">
        <v>1380</v>
      </c>
      <c r="D20" s="16" t="s">
        <v>22</v>
      </c>
      <c r="E20" s="125">
        <v>5383.3</v>
      </c>
      <c r="F20" s="103">
        <v>4082.335833333334</v>
      </c>
      <c r="G20" s="103">
        <v>1300.9641666666662</v>
      </c>
    </row>
    <row r="21" spans="1:7" x14ac:dyDescent="0.25">
      <c r="A21" s="96">
        <v>42080</v>
      </c>
      <c r="B21" s="159">
        <v>3608</v>
      </c>
      <c r="C21" s="2" t="s">
        <v>1380</v>
      </c>
      <c r="D21" s="16" t="s">
        <v>23</v>
      </c>
      <c r="E21" s="125">
        <v>5383.3</v>
      </c>
      <c r="F21" s="103">
        <v>4082.335833333334</v>
      </c>
      <c r="G21" s="103">
        <v>1300.9641666666662</v>
      </c>
    </row>
    <row r="22" spans="1:7" x14ac:dyDescent="0.25">
      <c r="A22" s="96">
        <v>43010</v>
      </c>
      <c r="B22" s="159">
        <v>4784</v>
      </c>
      <c r="C22" s="2" t="s">
        <v>1380</v>
      </c>
      <c r="D22" s="16" t="s">
        <v>24</v>
      </c>
      <c r="E22" s="125">
        <v>2879.2</v>
      </c>
      <c r="F22" s="103">
        <v>1439.5999999999997</v>
      </c>
      <c r="G22" s="103">
        <v>1439.6000000000001</v>
      </c>
    </row>
    <row r="23" spans="1:7" x14ac:dyDescent="0.25">
      <c r="A23" s="96">
        <v>37991</v>
      </c>
      <c r="B23" s="159">
        <v>666</v>
      </c>
      <c r="C23" s="2" t="s">
        <v>1380</v>
      </c>
      <c r="D23" s="16" t="s">
        <v>25</v>
      </c>
      <c r="E23" s="125">
        <v>1</v>
      </c>
      <c r="F23" s="103">
        <v>0</v>
      </c>
      <c r="G23" s="103">
        <v>1</v>
      </c>
    </row>
    <row r="24" spans="1:7" x14ac:dyDescent="0.25">
      <c r="A24" s="96">
        <v>38108</v>
      </c>
      <c r="B24" s="159">
        <v>896</v>
      </c>
      <c r="C24" s="2" t="s">
        <v>1380</v>
      </c>
      <c r="D24" s="16" t="s">
        <v>26</v>
      </c>
      <c r="E24" s="125">
        <v>1</v>
      </c>
      <c r="F24" s="103">
        <v>0</v>
      </c>
      <c r="G24" s="103">
        <v>1</v>
      </c>
    </row>
    <row r="25" spans="1:7" x14ac:dyDescent="0.25">
      <c r="A25" s="96">
        <v>39967</v>
      </c>
      <c r="B25" s="159">
        <v>686</v>
      </c>
      <c r="C25" s="2" t="s">
        <v>1380</v>
      </c>
      <c r="D25" s="16" t="s">
        <v>27</v>
      </c>
      <c r="E25" s="125">
        <v>1</v>
      </c>
      <c r="F25" s="103">
        <v>0</v>
      </c>
      <c r="G25" s="103">
        <v>1</v>
      </c>
    </row>
    <row r="26" spans="1:7" x14ac:dyDescent="0.25">
      <c r="A26" s="96">
        <v>37991</v>
      </c>
      <c r="B26" s="159">
        <v>266</v>
      </c>
      <c r="C26" s="2" t="s">
        <v>1380</v>
      </c>
      <c r="D26" s="16" t="s">
        <v>33</v>
      </c>
      <c r="E26" s="125">
        <v>1</v>
      </c>
      <c r="F26" s="126" t="s">
        <v>9</v>
      </c>
      <c r="G26" s="126" t="s">
        <v>9</v>
      </c>
    </row>
    <row r="27" spans="1:7" x14ac:dyDescent="0.25">
      <c r="A27" s="96">
        <v>42080</v>
      </c>
      <c r="B27" s="159">
        <v>3435</v>
      </c>
      <c r="C27" s="2" t="s">
        <v>1380</v>
      </c>
      <c r="D27" s="16" t="s">
        <v>34</v>
      </c>
      <c r="E27" s="125">
        <v>9368.5</v>
      </c>
      <c r="F27" s="103">
        <v>7104.45</v>
      </c>
      <c r="G27" s="103">
        <v>2264.0500000000002</v>
      </c>
    </row>
    <row r="28" spans="1:7" ht="14.25" x14ac:dyDescent="0.2">
      <c r="A28" s="160"/>
      <c r="B28" s="161"/>
      <c r="C28" s="5"/>
      <c r="D28" s="5"/>
      <c r="E28" s="127"/>
      <c r="F28" s="127"/>
      <c r="G28" s="128"/>
    </row>
    <row r="29" spans="1:7" ht="15.75" x14ac:dyDescent="0.25">
      <c r="A29" s="162" t="s">
        <v>31</v>
      </c>
      <c r="B29" s="209" t="s">
        <v>1373</v>
      </c>
      <c r="C29" s="210"/>
      <c r="D29" s="210"/>
      <c r="E29" s="129"/>
      <c r="F29" s="129"/>
      <c r="G29" s="128"/>
    </row>
    <row r="30" spans="1:7" ht="12.75" x14ac:dyDescent="0.2">
      <c r="A30" s="204" t="s">
        <v>1</v>
      </c>
      <c r="B30" s="205"/>
      <c r="C30" s="205"/>
      <c r="D30" s="205"/>
      <c r="E30" s="205"/>
      <c r="F30" s="205"/>
      <c r="G30" s="206"/>
    </row>
    <row r="31" spans="1:7" ht="30" x14ac:dyDescent="0.2">
      <c r="A31" s="163" t="s">
        <v>2</v>
      </c>
      <c r="B31" s="164" t="s">
        <v>3</v>
      </c>
      <c r="C31" s="1" t="s">
        <v>4</v>
      </c>
      <c r="D31" s="8" t="s">
        <v>5</v>
      </c>
      <c r="E31" s="130" t="s">
        <v>6</v>
      </c>
      <c r="F31" s="131" t="s">
        <v>7</v>
      </c>
      <c r="G31" s="131" t="s">
        <v>8</v>
      </c>
    </row>
    <row r="32" spans="1:7" x14ac:dyDescent="0.25">
      <c r="A32" s="96">
        <v>42460</v>
      </c>
      <c r="B32" s="101">
        <v>3989</v>
      </c>
      <c r="C32" s="2" t="s">
        <v>1380</v>
      </c>
      <c r="D32" s="16" t="s">
        <v>36</v>
      </c>
      <c r="E32" s="125">
        <f>1296614.99+56197.07</f>
        <v>1352812.06</v>
      </c>
      <c r="F32" s="103">
        <v>890601.27283333347</v>
      </c>
      <c r="G32" s="103">
        <v>462210.78716666659</v>
      </c>
    </row>
    <row r="33" spans="1:7" x14ac:dyDescent="0.25">
      <c r="A33" s="96">
        <v>42460</v>
      </c>
      <c r="B33" s="101">
        <v>3990</v>
      </c>
      <c r="C33" s="2" t="s">
        <v>1380</v>
      </c>
      <c r="D33" s="16" t="s">
        <v>36</v>
      </c>
      <c r="E33" s="125">
        <f>1296614.99+56197.07</f>
        <v>1352812.06</v>
      </c>
      <c r="F33" s="103">
        <v>890601.27283333347</v>
      </c>
      <c r="G33" s="103">
        <v>462210.78716666659</v>
      </c>
    </row>
    <row r="34" spans="1:7" x14ac:dyDescent="0.25">
      <c r="A34" s="96">
        <v>42460</v>
      </c>
      <c r="B34" s="101">
        <v>3991</v>
      </c>
      <c r="C34" s="2" t="s">
        <v>1380</v>
      </c>
      <c r="D34" s="16" t="s">
        <v>36</v>
      </c>
      <c r="E34" s="125">
        <f>1296614.99+56197.07</f>
        <v>1352812.06</v>
      </c>
      <c r="F34" s="103">
        <v>890601.27283333347</v>
      </c>
      <c r="G34" s="103">
        <v>462210.78716666659</v>
      </c>
    </row>
    <row r="35" spans="1:7" x14ac:dyDescent="0.25">
      <c r="A35" s="96">
        <v>43237</v>
      </c>
      <c r="B35" s="101">
        <v>4891</v>
      </c>
      <c r="C35" s="2" t="s">
        <v>1380</v>
      </c>
      <c r="D35" s="16" t="s">
        <v>37</v>
      </c>
      <c r="E35" s="125">
        <v>8248.4</v>
      </c>
      <c r="F35" s="103">
        <v>3643.0433333333331</v>
      </c>
      <c r="G35" s="103">
        <v>4605.3566666666666</v>
      </c>
    </row>
    <row r="36" spans="1:7" x14ac:dyDescent="0.25">
      <c r="A36" s="96">
        <v>43425</v>
      </c>
      <c r="B36" s="101">
        <v>5030</v>
      </c>
      <c r="C36" s="2" t="s">
        <v>1380</v>
      </c>
      <c r="D36" s="16" t="s">
        <v>38</v>
      </c>
      <c r="E36" s="125">
        <v>6094.67</v>
      </c>
      <c r="F36" s="103">
        <v>2387.0790833333331</v>
      </c>
      <c r="G36" s="103">
        <v>3707.590916666667</v>
      </c>
    </row>
    <row r="37" spans="1:7" x14ac:dyDescent="0.25">
      <c r="A37" s="96">
        <v>43762</v>
      </c>
      <c r="B37" s="101">
        <v>5306</v>
      </c>
      <c r="C37" s="2" t="s">
        <v>1380</v>
      </c>
      <c r="D37" s="16" t="s">
        <v>39</v>
      </c>
      <c r="E37" s="125">
        <v>7670</v>
      </c>
      <c r="F37" s="103">
        <v>2301</v>
      </c>
      <c r="G37" s="103">
        <v>5369</v>
      </c>
    </row>
    <row r="38" spans="1:7" x14ac:dyDescent="0.25">
      <c r="A38" s="96">
        <v>39790</v>
      </c>
      <c r="B38" s="101">
        <v>946</v>
      </c>
      <c r="C38" s="2" t="s">
        <v>1380</v>
      </c>
      <c r="D38" s="16" t="s">
        <v>40</v>
      </c>
      <c r="E38" s="125">
        <v>5475.24</v>
      </c>
      <c r="F38" s="103">
        <v>5474.24</v>
      </c>
      <c r="G38" s="103">
        <v>1</v>
      </c>
    </row>
    <row r="39" spans="1:7" x14ac:dyDescent="0.25">
      <c r="A39" s="96">
        <v>43762</v>
      </c>
      <c r="B39" s="101">
        <v>5305</v>
      </c>
      <c r="C39" s="2" t="s">
        <v>1380</v>
      </c>
      <c r="D39" s="16" t="s">
        <v>41</v>
      </c>
      <c r="E39" s="125">
        <v>7670</v>
      </c>
      <c r="F39" s="103">
        <v>2301</v>
      </c>
      <c r="G39" s="103">
        <v>5369</v>
      </c>
    </row>
    <row r="40" spans="1:7" x14ac:dyDescent="0.25">
      <c r="A40" s="96">
        <v>38108</v>
      </c>
      <c r="B40" s="101">
        <v>219</v>
      </c>
      <c r="C40" s="2" t="s">
        <v>1380</v>
      </c>
      <c r="D40" s="16" t="s">
        <v>42</v>
      </c>
      <c r="E40" s="125">
        <v>1</v>
      </c>
      <c r="F40" s="103">
        <v>0</v>
      </c>
      <c r="G40" s="103">
        <v>1</v>
      </c>
    </row>
    <row r="41" spans="1:7" x14ac:dyDescent="0.25">
      <c r="A41" s="96">
        <v>43708</v>
      </c>
      <c r="B41" s="101">
        <v>5285</v>
      </c>
      <c r="C41" s="2" t="s">
        <v>1380</v>
      </c>
      <c r="D41" s="16" t="s">
        <v>43</v>
      </c>
      <c r="E41" s="125">
        <v>13295</v>
      </c>
      <c r="F41" s="103">
        <v>8420.1666666666679</v>
      </c>
      <c r="G41" s="103">
        <v>4874.8333333333321</v>
      </c>
    </row>
    <row r="42" spans="1:7" x14ac:dyDescent="0.25">
      <c r="A42" s="157">
        <v>41835</v>
      </c>
      <c r="B42" s="165">
        <v>3176</v>
      </c>
      <c r="C42" s="2" t="s">
        <v>1380</v>
      </c>
      <c r="D42" s="16" t="s">
        <v>44</v>
      </c>
      <c r="E42" s="123">
        <v>25991.07</v>
      </c>
      <c r="F42" s="124">
        <v>25990.07</v>
      </c>
      <c r="G42" s="103">
        <v>1</v>
      </c>
    </row>
    <row r="43" spans="1:7" x14ac:dyDescent="0.25">
      <c r="A43" s="96">
        <v>43616</v>
      </c>
      <c r="B43" s="101">
        <v>5227</v>
      </c>
      <c r="C43" s="2" t="s">
        <v>1380</v>
      </c>
      <c r="D43" s="16" t="s">
        <v>45</v>
      </c>
      <c r="E43" s="125">
        <v>30375</v>
      </c>
      <c r="F43" s="103">
        <v>30375</v>
      </c>
      <c r="G43" s="103">
        <v>1</v>
      </c>
    </row>
    <row r="44" spans="1:7" x14ac:dyDescent="0.25">
      <c r="A44" s="96">
        <v>42552</v>
      </c>
      <c r="B44" s="101">
        <v>3980</v>
      </c>
      <c r="C44" s="2" t="s">
        <v>1380</v>
      </c>
      <c r="D44" s="16" t="s">
        <v>46</v>
      </c>
      <c r="E44" s="125">
        <v>1</v>
      </c>
      <c r="F44" s="103">
        <v>0</v>
      </c>
      <c r="G44" s="103">
        <v>1</v>
      </c>
    </row>
    <row r="45" spans="1:7" x14ac:dyDescent="0.25">
      <c r="A45" s="96">
        <v>40185</v>
      </c>
      <c r="B45" s="101">
        <v>2522</v>
      </c>
      <c r="C45" s="2" t="s">
        <v>1380</v>
      </c>
      <c r="D45" s="16" t="s">
        <v>47</v>
      </c>
      <c r="E45" s="125">
        <v>13630</v>
      </c>
      <c r="F45" s="103">
        <v>13629</v>
      </c>
      <c r="G45" s="103">
        <v>1</v>
      </c>
    </row>
    <row r="46" spans="1:7" x14ac:dyDescent="0.25">
      <c r="A46" s="96">
        <v>40360</v>
      </c>
      <c r="B46" s="101">
        <v>2394</v>
      </c>
      <c r="C46" s="2" t="s">
        <v>1380</v>
      </c>
      <c r="D46" s="16" t="s">
        <v>48</v>
      </c>
      <c r="E46" s="125">
        <v>7772</v>
      </c>
      <c r="F46" s="103">
        <v>7771</v>
      </c>
      <c r="G46" s="103">
        <v>1</v>
      </c>
    </row>
    <row r="47" spans="1:7" x14ac:dyDescent="0.25">
      <c r="A47" s="107">
        <v>43809</v>
      </c>
      <c r="B47" s="106">
        <v>5324</v>
      </c>
      <c r="C47" s="2" t="s">
        <v>1380</v>
      </c>
      <c r="D47" s="17" t="s">
        <v>49</v>
      </c>
      <c r="E47" s="132">
        <v>33880.639999999999</v>
      </c>
      <c r="F47" s="103">
        <v>31998.382222222222</v>
      </c>
      <c r="G47" s="103">
        <v>1882.2577777777769</v>
      </c>
    </row>
    <row r="48" spans="1:7" x14ac:dyDescent="0.25">
      <c r="A48" s="96">
        <v>39141</v>
      </c>
      <c r="B48" s="101">
        <v>874</v>
      </c>
      <c r="C48" s="2" t="s">
        <v>1380</v>
      </c>
      <c r="D48" s="16" t="s">
        <v>50</v>
      </c>
      <c r="E48" s="125">
        <v>13546.48</v>
      </c>
      <c r="F48" s="103">
        <v>13545.48</v>
      </c>
      <c r="G48" s="103">
        <v>1</v>
      </c>
    </row>
    <row r="49" spans="1:7" x14ac:dyDescent="0.25">
      <c r="A49" s="96">
        <v>42247</v>
      </c>
      <c r="B49" s="101">
        <v>3839</v>
      </c>
      <c r="C49" s="2" t="s">
        <v>1380</v>
      </c>
      <c r="D49" s="16" t="s">
        <v>51</v>
      </c>
      <c r="E49" s="125">
        <v>4720</v>
      </c>
      <c r="F49" s="103">
        <v>4719</v>
      </c>
      <c r="G49" s="103">
        <v>1</v>
      </c>
    </row>
    <row r="50" spans="1:7" x14ac:dyDescent="0.25">
      <c r="A50" s="96">
        <v>42677</v>
      </c>
      <c r="B50" s="101">
        <v>4370</v>
      </c>
      <c r="C50" s="2" t="s">
        <v>1380</v>
      </c>
      <c r="D50" s="16" t="s">
        <v>52</v>
      </c>
      <c r="E50" s="125">
        <v>14378.3</v>
      </c>
      <c r="F50" s="103">
        <v>8507.1608333333334</v>
      </c>
      <c r="G50" s="103">
        <v>5871.1391666666659</v>
      </c>
    </row>
    <row r="51" spans="1:7" x14ac:dyDescent="0.25">
      <c r="A51" s="96">
        <v>42677</v>
      </c>
      <c r="B51" s="101">
        <v>4372</v>
      </c>
      <c r="C51" s="2" t="s">
        <v>1380</v>
      </c>
      <c r="D51" s="16" t="s">
        <v>52</v>
      </c>
      <c r="E51" s="125">
        <v>14378.3</v>
      </c>
      <c r="F51" s="103">
        <v>8507.1608333333334</v>
      </c>
      <c r="G51" s="103">
        <v>5871.1391666666659</v>
      </c>
    </row>
    <row r="52" spans="1:7" x14ac:dyDescent="0.25">
      <c r="A52" s="96">
        <v>42677</v>
      </c>
      <c r="B52" s="101">
        <v>4376</v>
      </c>
      <c r="C52" s="2" t="s">
        <v>1380</v>
      </c>
      <c r="D52" s="16" t="s">
        <v>52</v>
      </c>
      <c r="E52" s="125">
        <v>14378.3</v>
      </c>
      <c r="F52" s="103">
        <v>8507.1608333333334</v>
      </c>
      <c r="G52" s="103">
        <v>5871.1391666666659</v>
      </c>
    </row>
    <row r="53" spans="1:7" x14ac:dyDescent="0.25">
      <c r="A53" s="96">
        <v>42677</v>
      </c>
      <c r="B53" s="101">
        <v>4377</v>
      </c>
      <c r="C53" s="2" t="s">
        <v>1380</v>
      </c>
      <c r="D53" s="16" t="s">
        <v>52</v>
      </c>
      <c r="E53" s="125">
        <v>14378.3</v>
      </c>
      <c r="F53" s="103">
        <v>8507.1608333333334</v>
      </c>
      <c r="G53" s="103">
        <v>5871.1391666666659</v>
      </c>
    </row>
    <row r="54" spans="1:7" x14ac:dyDescent="0.25">
      <c r="A54" s="96">
        <v>42677</v>
      </c>
      <c r="B54" s="101">
        <v>4378</v>
      </c>
      <c r="C54" s="2" t="s">
        <v>1380</v>
      </c>
      <c r="D54" s="16" t="s">
        <v>52</v>
      </c>
      <c r="E54" s="125">
        <v>14378.3</v>
      </c>
      <c r="F54" s="103">
        <v>8507.1608333333334</v>
      </c>
      <c r="G54" s="103">
        <v>5871.1391666666659</v>
      </c>
    </row>
    <row r="55" spans="1:7" x14ac:dyDescent="0.25">
      <c r="A55" s="96">
        <v>42677</v>
      </c>
      <c r="B55" s="101">
        <v>4380</v>
      </c>
      <c r="C55" s="2" t="s">
        <v>1380</v>
      </c>
      <c r="D55" s="16" t="s">
        <v>52</v>
      </c>
      <c r="E55" s="125">
        <v>14378.3</v>
      </c>
      <c r="F55" s="103">
        <v>8507.1608333333334</v>
      </c>
      <c r="G55" s="103">
        <v>5871.1391666666659</v>
      </c>
    </row>
    <row r="56" spans="1:7" x14ac:dyDescent="0.25">
      <c r="A56" s="96">
        <v>43616</v>
      </c>
      <c r="B56" s="101">
        <v>5228</v>
      </c>
      <c r="C56" s="2" t="s">
        <v>1380</v>
      </c>
      <c r="D56" s="16" t="s">
        <v>53</v>
      </c>
      <c r="E56" s="125">
        <v>5900</v>
      </c>
      <c r="F56" s="103">
        <v>5900</v>
      </c>
      <c r="G56" s="103">
        <v>1</v>
      </c>
    </row>
    <row r="57" spans="1:7" x14ac:dyDescent="0.25">
      <c r="A57" s="166">
        <v>43591</v>
      </c>
      <c r="B57" s="101">
        <v>5191</v>
      </c>
      <c r="C57" s="2" t="s">
        <v>1380</v>
      </c>
      <c r="D57" s="16" t="s">
        <v>54</v>
      </c>
      <c r="E57" s="125">
        <v>11800</v>
      </c>
      <c r="F57" s="103">
        <v>11800</v>
      </c>
      <c r="G57" s="103">
        <v>1</v>
      </c>
    </row>
    <row r="58" spans="1:7" x14ac:dyDescent="0.25">
      <c r="A58" s="96">
        <v>42263</v>
      </c>
      <c r="B58" s="101">
        <v>3870</v>
      </c>
      <c r="C58" s="2" t="s">
        <v>1380</v>
      </c>
      <c r="D58" s="16" t="s">
        <v>55</v>
      </c>
      <c r="E58" s="125">
        <v>6844</v>
      </c>
      <c r="F58" s="103">
        <v>6843</v>
      </c>
      <c r="G58" s="103">
        <v>1</v>
      </c>
    </row>
    <row r="59" spans="1:7" x14ac:dyDescent="0.25">
      <c r="A59" s="96">
        <v>42796</v>
      </c>
      <c r="B59" s="101">
        <v>4637</v>
      </c>
      <c r="C59" s="2" t="s">
        <v>1380</v>
      </c>
      <c r="D59" s="16" t="s">
        <v>56</v>
      </c>
      <c r="E59" s="125">
        <v>31999.99</v>
      </c>
      <c r="F59" s="103">
        <v>31998.99</v>
      </c>
      <c r="G59" s="103">
        <v>1</v>
      </c>
    </row>
    <row r="60" spans="1:7" x14ac:dyDescent="0.25">
      <c r="A60" s="96">
        <v>43013</v>
      </c>
      <c r="B60" s="101">
        <v>4772</v>
      </c>
      <c r="C60" s="2" t="s">
        <v>1380</v>
      </c>
      <c r="D60" s="16" t="s">
        <v>57</v>
      </c>
      <c r="E60" s="125">
        <v>7186.2</v>
      </c>
      <c r="F60" s="103">
        <v>3593.1</v>
      </c>
      <c r="G60" s="103">
        <v>3593.1</v>
      </c>
    </row>
    <row r="61" spans="1:7" x14ac:dyDescent="0.25">
      <c r="A61" s="167">
        <v>43010</v>
      </c>
      <c r="B61" s="168">
        <v>4783</v>
      </c>
      <c r="C61" s="2" t="s">
        <v>1380</v>
      </c>
      <c r="D61" s="18" t="s">
        <v>58</v>
      </c>
      <c r="E61" s="133">
        <v>5085.8</v>
      </c>
      <c r="F61" s="103">
        <v>2542.9</v>
      </c>
      <c r="G61" s="103">
        <v>2542.9</v>
      </c>
    </row>
    <row r="62" spans="1:7" x14ac:dyDescent="0.25">
      <c r="A62" s="96">
        <v>43010</v>
      </c>
      <c r="B62" s="101">
        <v>4782</v>
      </c>
      <c r="C62" s="2" t="s">
        <v>1380</v>
      </c>
      <c r="D62" s="16" t="s">
        <v>58</v>
      </c>
      <c r="E62" s="125">
        <v>5085.8</v>
      </c>
      <c r="F62" s="103">
        <v>2542.9</v>
      </c>
      <c r="G62" s="103">
        <v>2542.9</v>
      </c>
    </row>
    <row r="63" spans="1:7" x14ac:dyDescent="0.25">
      <c r="A63" s="96">
        <v>42677</v>
      </c>
      <c r="B63" s="101">
        <v>4385</v>
      </c>
      <c r="C63" s="2" t="s">
        <v>1380</v>
      </c>
      <c r="D63" s="16" t="s">
        <v>59</v>
      </c>
      <c r="E63" s="125">
        <v>6608</v>
      </c>
      <c r="F63" s="103">
        <v>3909.7333333333331</v>
      </c>
      <c r="G63" s="103">
        <v>2698.2666666666669</v>
      </c>
    </row>
    <row r="64" spans="1:7" x14ac:dyDescent="0.25">
      <c r="A64" s="96">
        <v>42677</v>
      </c>
      <c r="B64" s="101">
        <v>4387</v>
      </c>
      <c r="C64" s="2" t="s">
        <v>1380</v>
      </c>
      <c r="D64" s="16" t="s">
        <v>59</v>
      </c>
      <c r="E64" s="125">
        <v>6608</v>
      </c>
      <c r="F64" s="103">
        <v>3909.7333333333331</v>
      </c>
      <c r="G64" s="103">
        <v>2698.2666666666669</v>
      </c>
    </row>
    <row r="65" spans="1:7" x14ac:dyDescent="0.25">
      <c r="A65" s="96">
        <v>42677</v>
      </c>
      <c r="B65" s="101">
        <v>4389</v>
      </c>
      <c r="C65" s="2" t="s">
        <v>1380</v>
      </c>
      <c r="D65" s="16" t="s">
        <v>59</v>
      </c>
      <c r="E65" s="125">
        <v>6608</v>
      </c>
      <c r="F65" s="103">
        <v>3909.7333333333331</v>
      </c>
      <c r="G65" s="103">
        <v>2698.2666666666669</v>
      </c>
    </row>
    <row r="66" spans="1:7" x14ac:dyDescent="0.25">
      <c r="A66" s="96">
        <v>42677</v>
      </c>
      <c r="B66" s="101">
        <v>4392</v>
      </c>
      <c r="C66" s="2" t="s">
        <v>1380</v>
      </c>
      <c r="D66" s="16" t="s">
        <v>59</v>
      </c>
      <c r="E66" s="125">
        <v>6608</v>
      </c>
      <c r="F66" s="103">
        <v>3909.7333333333331</v>
      </c>
      <c r="G66" s="103">
        <v>2698.2666666666669</v>
      </c>
    </row>
    <row r="67" spans="1:7" x14ac:dyDescent="0.25">
      <c r="A67" s="96">
        <v>42677</v>
      </c>
      <c r="B67" s="101">
        <v>4391</v>
      </c>
      <c r="C67" s="2" t="s">
        <v>1380</v>
      </c>
      <c r="D67" s="16" t="s">
        <v>59</v>
      </c>
      <c r="E67" s="125">
        <v>6608</v>
      </c>
      <c r="F67" s="103">
        <v>3909.7333333333331</v>
      </c>
      <c r="G67" s="103">
        <v>2698.2666666666669</v>
      </c>
    </row>
    <row r="68" spans="1:7" x14ac:dyDescent="0.25">
      <c r="A68" s="96">
        <v>42677</v>
      </c>
      <c r="B68" s="101">
        <v>4394</v>
      </c>
      <c r="C68" s="2" t="s">
        <v>1380</v>
      </c>
      <c r="D68" s="16" t="s">
        <v>59</v>
      </c>
      <c r="E68" s="125">
        <v>6608</v>
      </c>
      <c r="F68" s="103">
        <v>3909.7333333333331</v>
      </c>
      <c r="G68" s="103">
        <v>2698.2666666666669</v>
      </c>
    </row>
    <row r="69" spans="1:7" x14ac:dyDescent="0.25">
      <c r="A69" s="96">
        <v>42677</v>
      </c>
      <c r="B69" s="101">
        <v>4395</v>
      </c>
      <c r="C69" s="2" t="s">
        <v>1380</v>
      </c>
      <c r="D69" s="16" t="s">
        <v>59</v>
      </c>
      <c r="E69" s="125">
        <v>6608</v>
      </c>
      <c r="F69" s="103">
        <v>3909.7333333333331</v>
      </c>
      <c r="G69" s="103">
        <v>2698.2666666666669</v>
      </c>
    </row>
    <row r="70" spans="1:7" x14ac:dyDescent="0.25">
      <c r="A70" s="96">
        <v>42677</v>
      </c>
      <c r="B70" s="101">
        <v>4379</v>
      </c>
      <c r="C70" s="2" t="s">
        <v>1380</v>
      </c>
      <c r="D70" s="16" t="s">
        <v>60</v>
      </c>
      <c r="E70" s="125">
        <v>14378.3</v>
      </c>
      <c r="F70" s="103">
        <v>8507.1608333333334</v>
      </c>
      <c r="G70" s="103">
        <v>5871.1391666666659</v>
      </c>
    </row>
    <row r="71" spans="1:7" x14ac:dyDescent="0.25">
      <c r="A71" s="96">
        <v>42677</v>
      </c>
      <c r="B71" s="101">
        <v>4381</v>
      </c>
      <c r="C71" s="2" t="s">
        <v>1380</v>
      </c>
      <c r="D71" s="16" t="s">
        <v>60</v>
      </c>
      <c r="E71" s="125">
        <v>14378.3</v>
      </c>
      <c r="F71" s="103">
        <v>8507.1608333333334</v>
      </c>
      <c r="G71" s="103">
        <v>5871.1391666666659</v>
      </c>
    </row>
    <row r="72" spans="1:7" x14ac:dyDescent="0.25">
      <c r="A72" s="96">
        <v>43087</v>
      </c>
      <c r="B72" s="101">
        <v>5024</v>
      </c>
      <c r="C72" s="2" t="s">
        <v>1380</v>
      </c>
      <c r="D72" s="16" t="s">
        <v>61</v>
      </c>
      <c r="E72" s="125">
        <v>2411873.9500000002</v>
      </c>
      <c r="F72" s="134">
        <v>647632.81990740751</v>
      </c>
      <c r="G72" s="103">
        <v>1764241.1300925927</v>
      </c>
    </row>
    <row r="73" spans="1:7" x14ac:dyDescent="0.25">
      <c r="A73" s="96">
        <v>42052</v>
      </c>
      <c r="B73" s="101">
        <v>3977</v>
      </c>
      <c r="C73" s="2" t="s">
        <v>1380</v>
      </c>
      <c r="D73" s="16" t="s">
        <v>62</v>
      </c>
      <c r="E73" s="125">
        <v>497088.39</v>
      </c>
      <c r="F73" s="134">
        <v>381101.09900000005</v>
      </c>
      <c r="G73" s="103">
        <v>115987.29099999997</v>
      </c>
    </row>
    <row r="74" spans="1:7" x14ac:dyDescent="0.25">
      <c r="A74" s="96">
        <v>42552</v>
      </c>
      <c r="B74" s="101">
        <v>4413</v>
      </c>
      <c r="C74" s="2" t="s">
        <v>1380</v>
      </c>
      <c r="D74" s="16" t="s">
        <v>62</v>
      </c>
      <c r="E74" s="125">
        <f>1177551.5+40000</f>
        <v>1217551.5</v>
      </c>
      <c r="F74" s="134">
        <v>760969.68749999988</v>
      </c>
      <c r="G74" s="103">
        <v>456581.81250000012</v>
      </c>
    </row>
    <row r="75" spans="1:7" x14ac:dyDescent="0.25">
      <c r="A75" s="96">
        <v>42307</v>
      </c>
      <c r="B75" s="101">
        <v>4364</v>
      </c>
      <c r="C75" s="2" t="s">
        <v>1380</v>
      </c>
      <c r="D75" s="16" t="s">
        <v>63</v>
      </c>
      <c r="E75" s="125">
        <v>1826200</v>
      </c>
      <c r="F75" s="134">
        <v>1826199</v>
      </c>
      <c r="G75" s="103">
        <v>1</v>
      </c>
    </row>
    <row r="76" spans="1:7" x14ac:dyDescent="0.25">
      <c r="A76" s="96">
        <v>42552</v>
      </c>
      <c r="B76" s="101">
        <v>3984</v>
      </c>
      <c r="C76" s="2" t="s">
        <v>1380</v>
      </c>
      <c r="D76" s="16" t="s">
        <v>64</v>
      </c>
      <c r="E76" s="125">
        <v>1</v>
      </c>
      <c r="F76" s="134">
        <f>[1]ADM.!K1</f>
        <v>0</v>
      </c>
      <c r="G76" s="103">
        <f>[1]ADM.!L1</f>
        <v>1</v>
      </c>
    </row>
    <row r="77" spans="1:7" x14ac:dyDescent="0.25">
      <c r="A77" s="96">
        <v>42668</v>
      </c>
      <c r="B77" s="101">
        <v>4349</v>
      </c>
      <c r="C77" s="2" t="s">
        <v>1380</v>
      </c>
      <c r="D77" s="16" t="s">
        <v>65</v>
      </c>
      <c r="E77" s="125">
        <v>5841</v>
      </c>
      <c r="F77" s="134">
        <f>[1]ADM.!K2</f>
        <v>3504.6000000000004</v>
      </c>
      <c r="G77" s="103">
        <f>[1]ADM.!L2</f>
        <v>2336.3999999999996</v>
      </c>
    </row>
    <row r="78" spans="1:7" x14ac:dyDescent="0.25">
      <c r="A78" s="96">
        <v>37991</v>
      </c>
      <c r="B78" s="101">
        <v>612</v>
      </c>
      <c r="C78" s="2" t="s">
        <v>1380</v>
      </c>
      <c r="D78" s="16" t="s">
        <v>66</v>
      </c>
      <c r="E78" s="125">
        <v>1</v>
      </c>
      <c r="F78" s="134">
        <f>[1]ADM.!K3</f>
        <v>0</v>
      </c>
      <c r="G78" s="103">
        <f>[1]ADM.!L3</f>
        <v>1</v>
      </c>
    </row>
    <row r="79" spans="1:7" x14ac:dyDescent="0.25">
      <c r="A79" s="96">
        <v>43187</v>
      </c>
      <c r="B79" s="101">
        <v>4848</v>
      </c>
      <c r="C79" s="2" t="s">
        <v>1380</v>
      </c>
      <c r="D79" s="16" t="s">
        <v>67</v>
      </c>
      <c r="E79" s="125">
        <v>27800</v>
      </c>
      <c r="F79" s="134">
        <f>[1]ADM.!K4</f>
        <v>25483.333333333332</v>
      </c>
      <c r="G79" s="103">
        <f>[1]ADM.!L4</f>
        <v>2316.6666666666679</v>
      </c>
    </row>
    <row r="80" spans="1:7" x14ac:dyDescent="0.25">
      <c r="A80" s="96">
        <v>42668</v>
      </c>
      <c r="B80" s="101">
        <v>4285</v>
      </c>
      <c r="C80" s="2" t="s">
        <v>1380</v>
      </c>
      <c r="D80" s="16" t="s">
        <v>68</v>
      </c>
      <c r="E80" s="125">
        <v>2065</v>
      </c>
      <c r="F80" s="134">
        <f>[1]ADM.!K5</f>
        <v>1239</v>
      </c>
      <c r="G80" s="103">
        <f>[1]ADM.!L5</f>
        <v>826</v>
      </c>
    </row>
    <row r="81" spans="1:7" x14ac:dyDescent="0.25">
      <c r="A81" s="96">
        <v>42668</v>
      </c>
      <c r="B81" s="101">
        <v>4341</v>
      </c>
      <c r="C81" s="2" t="s">
        <v>1380</v>
      </c>
      <c r="D81" s="16" t="s">
        <v>68</v>
      </c>
      <c r="E81" s="125">
        <v>2065</v>
      </c>
      <c r="F81" s="134">
        <f>[1]ADM.!K6</f>
        <v>1239</v>
      </c>
      <c r="G81" s="103">
        <f>[1]ADM.!L6</f>
        <v>826</v>
      </c>
    </row>
    <row r="82" spans="1:7" x14ac:dyDescent="0.25">
      <c r="A82" s="96">
        <v>42119</v>
      </c>
      <c r="B82" s="101">
        <v>3466</v>
      </c>
      <c r="C82" s="2" t="s">
        <v>1380</v>
      </c>
      <c r="D82" s="16" t="s">
        <v>69</v>
      </c>
      <c r="E82" s="125">
        <v>6900</v>
      </c>
      <c r="F82" s="134">
        <f>[1]ADM.!K7</f>
        <v>6899</v>
      </c>
      <c r="G82" s="103">
        <f>[1]ADM.!L7</f>
        <v>1</v>
      </c>
    </row>
    <row r="83" spans="1:7" x14ac:dyDescent="0.25">
      <c r="A83" s="96">
        <v>43105</v>
      </c>
      <c r="B83" s="101">
        <v>4816</v>
      </c>
      <c r="C83" s="2" t="s">
        <v>1380</v>
      </c>
      <c r="D83" s="16" t="s">
        <v>70</v>
      </c>
      <c r="E83" s="125">
        <v>43734</v>
      </c>
      <c r="F83" s="134">
        <f>[1]ADM.!K8</f>
        <v>43732</v>
      </c>
      <c r="G83" s="103">
        <f>[1]ADM.!L8</f>
        <v>2</v>
      </c>
    </row>
    <row r="84" spans="1:7" x14ac:dyDescent="0.25">
      <c r="A84" s="96">
        <v>43591</v>
      </c>
      <c r="B84" s="101">
        <v>5190</v>
      </c>
      <c r="C84" s="2" t="s">
        <v>1380</v>
      </c>
      <c r="D84" s="16" t="s">
        <v>71</v>
      </c>
      <c r="E84" s="125">
        <v>100300</v>
      </c>
      <c r="F84" s="134">
        <f>[1]ADM.!K9</f>
        <v>100300</v>
      </c>
      <c r="G84" s="103">
        <f>[1]ADM.!L9</f>
        <v>1</v>
      </c>
    </row>
    <row r="85" spans="1:7" x14ac:dyDescent="0.25">
      <c r="A85" s="96">
        <v>42787</v>
      </c>
      <c r="B85" s="101">
        <v>4570</v>
      </c>
      <c r="C85" s="2" t="s">
        <v>1380</v>
      </c>
      <c r="D85" s="16" t="s">
        <v>72</v>
      </c>
      <c r="E85" s="125">
        <v>5929.5</v>
      </c>
      <c r="F85" s="134">
        <f>[1]ADM.!K10</f>
        <v>3360.05</v>
      </c>
      <c r="G85" s="103">
        <f>[1]ADM.!L10</f>
        <v>2569.4499999999998</v>
      </c>
    </row>
    <row r="86" spans="1:7" x14ac:dyDescent="0.25">
      <c r="A86" s="96">
        <v>42668</v>
      </c>
      <c r="B86" s="101">
        <v>4330</v>
      </c>
      <c r="C86" s="2" t="s">
        <v>1380</v>
      </c>
      <c r="D86" s="16" t="s">
        <v>68</v>
      </c>
      <c r="E86" s="125">
        <v>2065</v>
      </c>
      <c r="F86" s="134">
        <f>[1]ADM.!K11</f>
        <v>1239</v>
      </c>
      <c r="G86" s="103">
        <f>[1]ADM.!L11</f>
        <v>826</v>
      </c>
    </row>
    <row r="87" spans="1:7" x14ac:dyDescent="0.25">
      <c r="A87" s="96">
        <v>42668</v>
      </c>
      <c r="B87" s="101">
        <v>4305</v>
      </c>
      <c r="C87" s="2" t="s">
        <v>1380</v>
      </c>
      <c r="D87" s="16" t="s">
        <v>68</v>
      </c>
      <c r="E87" s="125">
        <v>2065</v>
      </c>
      <c r="F87" s="134">
        <f>[1]ADM.!K12</f>
        <v>1239</v>
      </c>
      <c r="G87" s="103">
        <f>[1]ADM.!L12</f>
        <v>826</v>
      </c>
    </row>
    <row r="88" spans="1:7" x14ac:dyDescent="0.25">
      <c r="A88" s="96">
        <v>41446</v>
      </c>
      <c r="B88" s="101">
        <v>3105</v>
      </c>
      <c r="C88" s="2" t="s">
        <v>1380</v>
      </c>
      <c r="D88" s="16" t="s">
        <v>73</v>
      </c>
      <c r="E88" s="125">
        <v>4012</v>
      </c>
      <c r="F88" s="134">
        <f>[1]ADM.!K13</f>
        <v>3744.5333333333328</v>
      </c>
      <c r="G88" s="103">
        <f>[1]ADM.!L13</f>
        <v>267.46666666666715</v>
      </c>
    </row>
    <row r="89" spans="1:7" x14ac:dyDescent="0.25">
      <c r="A89" s="96">
        <v>42075</v>
      </c>
      <c r="B89" s="101">
        <v>3476</v>
      </c>
      <c r="C89" s="2" t="s">
        <v>1380</v>
      </c>
      <c r="D89" s="16" t="s">
        <v>74</v>
      </c>
      <c r="E89" s="125">
        <v>1</v>
      </c>
      <c r="F89" s="134">
        <f>[1]ADM.!K14</f>
        <v>0</v>
      </c>
      <c r="G89" s="103">
        <f>[1]ADM.!L14</f>
        <v>1</v>
      </c>
    </row>
    <row r="90" spans="1:7" x14ac:dyDescent="0.25">
      <c r="A90" s="96">
        <v>39065</v>
      </c>
      <c r="B90" s="101">
        <v>4605</v>
      </c>
      <c r="C90" s="2" t="s">
        <v>1380</v>
      </c>
      <c r="D90" s="16" t="s">
        <v>75</v>
      </c>
      <c r="E90" s="125">
        <v>15000.01</v>
      </c>
      <c r="F90" s="134">
        <f>[1]ADM.!K15</f>
        <v>14999.01</v>
      </c>
      <c r="G90" s="103">
        <f>[1]ADM.!L15</f>
        <v>1</v>
      </c>
    </row>
    <row r="91" spans="1:7" x14ac:dyDescent="0.25">
      <c r="A91" s="96">
        <v>40185</v>
      </c>
      <c r="B91" s="101">
        <v>2397</v>
      </c>
      <c r="C91" s="2" t="s">
        <v>1380</v>
      </c>
      <c r="D91" s="16" t="s">
        <v>1367</v>
      </c>
      <c r="E91" s="125">
        <v>4988</v>
      </c>
      <c r="F91" s="134">
        <f>[2]verificados!O18</f>
        <v>4987</v>
      </c>
      <c r="G91" s="103">
        <f>[2]verificados!P18</f>
        <v>1</v>
      </c>
    </row>
    <row r="92" spans="1:7" x14ac:dyDescent="0.25">
      <c r="A92" s="96">
        <v>37991</v>
      </c>
      <c r="B92" s="101">
        <v>2016</v>
      </c>
      <c r="C92" s="2" t="s">
        <v>1380</v>
      </c>
      <c r="D92" s="16" t="s">
        <v>1375</v>
      </c>
      <c r="E92" s="125">
        <v>450000</v>
      </c>
      <c r="F92" s="134">
        <f>'[3]OCTUBRE 2022'!P1412</f>
        <v>449999</v>
      </c>
      <c r="G92" s="103">
        <f>'[3]OCTUBRE 2022'!Q1412</f>
        <v>1</v>
      </c>
    </row>
    <row r="93" spans="1:7" x14ac:dyDescent="0.25">
      <c r="A93" s="96">
        <v>38807</v>
      </c>
      <c r="B93" s="101">
        <v>2270</v>
      </c>
      <c r="C93" s="2" t="s">
        <v>1380</v>
      </c>
      <c r="D93" s="16" t="s">
        <v>1376</v>
      </c>
      <c r="E93" s="125">
        <f>1490125+269192.39</f>
        <v>1759317.3900000001</v>
      </c>
      <c r="F93" s="134">
        <f>'[3]OCTUBRE 2022'!P1413</f>
        <v>1759316.3900000001</v>
      </c>
      <c r="G93" s="103">
        <f>'[3]OCTUBRE 2022'!Q1413</f>
        <v>1</v>
      </c>
    </row>
    <row r="94" spans="1:7" x14ac:dyDescent="0.25">
      <c r="A94" s="96">
        <v>42969</v>
      </c>
      <c r="B94" s="101">
        <v>4743</v>
      </c>
      <c r="C94" s="2" t="s">
        <v>1380</v>
      </c>
      <c r="D94" s="16" t="s">
        <v>1377</v>
      </c>
      <c r="E94" s="125">
        <v>2091320</v>
      </c>
      <c r="F94" s="134">
        <f>'[3]OCTUBRE 2022'!P1414</f>
        <v>2091320</v>
      </c>
      <c r="G94" s="103">
        <f>'[3]OCTUBRE 2022'!Q1414</f>
        <v>1</v>
      </c>
    </row>
    <row r="95" spans="1:7" x14ac:dyDescent="0.25">
      <c r="A95" s="96">
        <v>38652</v>
      </c>
      <c r="B95" s="101">
        <v>2045</v>
      </c>
      <c r="C95" s="2" t="s">
        <v>1380</v>
      </c>
      <c r="D95" s="16" t="s">
        <v>1378</v>
      </c>
      <c r="E95" s="125">
        <v>275000</v>
      </c>
      <c r="F95" s="134">
        <f>'[3]OCTUBRE 2022'!P1415</f>
        <v>274999</v>
      </c>
      <c r="G95" s="103">
        <f>'[3]OCTUBRE 2022'!Q1415</f>
        <v>1</v>
      </c>
    </row>
    <row r="96" spans="1:7" x14ac:dyDescent="0.25">
      <c r="A96" s="96">
        <v>44197</v>
      </c>
      <c r="B96" s="101">
        <v>5350</v>
      </c>
      <c r="C96" s="2" t="s">
        <v>1380</v>
      </c>
      <c r="D96" s="16" t="s">
        <v>1379</v>
      </c>
      <c r="E96" s="125">
        <v>63720</v>
      </c>
      <c r="F96" s="134">
        <f>'[3]OCTUBRE 2022'!P1416</f>
        <v>38232</v>
      </c>
      <c r="G96" s="103">
        <f>'[3]OCTUBRE 2022'!Q1416</f>
        <v>25488</v>
      </c>
    </row>
    <row r="97" spans="1:7" x14ac:dyDescent="0.25">
      <c r="A97" s="96">
        <v>38652</v>
      </c>
      <c r="B97" s="101">
        <v>2035</v>
      </c>
      <c r="C97" s="2" t="s">
        <v>1380</v>
      </c>
      <c r="D97" s="16" t="s">
        <v>1371</v>
      </c>
      <c r="E97" s="125">
        <v>375000</v>
      </c>
      <c r="F97" s="134">
        <f>'[3]OCTUBRE 2022'!P1409</f>
        <v>374999</v>
      </c>
      <c r="G97" s="103">
        <f>'[3]OCTUBRE 2022'!Q1409</f>
        <v>1</v>
      </c>
    </row>
    <row r="98" spans="1:7" x14ac:dyDescent="0.25">
      <c r="A98" s="96">
        <v>42717</v>
      </c>
      <c r="B98" s="101">
        <v>4428</v>
      </c>
      <c r="C98" s="2" t="s">
        <v>1380</v>
      </c>
      <c r="D98" s="16" t="s">
        <v>1374</v>
      </c>
      <c r="E98" s="125">
        <v>1974000</v>
      </c>
      <c r="F98" s="134">
        <f>'[3]OCTUBRE 2022'!P1411</f>
        <v>1974000</v>
      </c>
      <c r="G98" s="103">
        <f>'[3]OCTUBRE 2022'!Q1411</f>
        <v>1</v>
      </c>
    </row>
    <row r="99" spans="1:7" x14ac:dyDescent="0.25">
      <c r="A99" s="96">
        <v>38652</v>
      </c>
      <c r="B99" s="101">
        <v>2263</v>
      </c>
      <c r="C99" s="2" t="s">
        <v>1380</v>
      </c>
      <c r="D99" s="16" t="s">
        <v>1372</v>
      </c>
      <c r="E99" s="125">
        <v>1000000</v>
      </c>
      <c r="F99" s="134">
        <f>'[3]OCTUBRE 2022'!P1410</f>
        <v>999999</v>
      </c>
      <c r="G99" s="103">
        <f>'[3]OCTUBRE 2022'!Q1410</f>
        <v>1</v>
      </c>
    </row>
    <row r="100" spans="1:7" ht="15.75" x14ac:dyDescent="0.25">
      <c r="A100" s="45"/>
      <c r="B100" s="60"/>
      <c r="C100" s="47"/>
      <c r="D100" s="48"/>
      <c r="E100" s="49"/>
      <c r="F100" s="50"/>
      <c r="G100" s="50"/>
    </row>
    <row r="101" spans="1:7" ht="15.75" x14ac:dyDescent="0.25">
      <c r="A101" s="162" t="s">
        <v>31</v>
      </c>
      <c r="B101" s="203" t="s">
        <v>99</v>
      </c>
      <c r="C101" s="203"/>
      <c r="E101" s="129"/>
      <c r="F101" s="129"/>
      <c r="G101" s="128"/>
    </row>
    <row r="102" spans="1:7" ht="12.75" x14ac:dyDescent="0.2">
      <c r="A102" s="204" t="s">
        <v>1</v>
      </c>
      <c r="B102" s="205"/>
      <c r="C102" s="205"/>
      <c r="D102" s="205"/>
      <c r="E102" s="205"/>
      <c r="F102" s="205"/>
      <c r="G102" s="206"/>
    </row>
    <row r="103" spans="1:7" ht="30" x14ac:dyDescent="0.2">
      <c r="A103" s="163" t="s">
        <v>2</v>
      </c>
      <c r="B103" s="164" t="s">
        <v>3</v>
      </c>
      <c r="C103" s="1" t="s">
        <v>4</v>
      </c>
      <c r="D103" s="8" t="s">
        <v>5</v>
      </c>
      <c r="E103" s="130" t="s">
        <v>6</v>
      </c>
      <c r="F103" s="131" t="s">
        <v>7</v>
      </c>
      <c r="G103" s="135" t="s">
        <v>8</v>
      </c>
    </row>
    <row r="104" spans="1:7" x14ac:dyDescent="0.25">
      <c r="A104" s="96">
        <v>43168</v>
      </c>
      <c r="B104" s="101">
        <v>4834</v>
      </c>
      <c r="C104" s="2" t="s">
        <v>1380</v>
      </c>
      <c r="D104" s="16" t="s">
        <v>76</v>
      </c>
      <c r="E104" s="125">
        <v>35400</v>
      </c>
      <c r="F104" s="103">
        <v>35398</v>
      </c>
      <c r="G104" s="103">
        <v>1</v>
      </c>
    </row>
    <row r="105" spans="1:7" x14ac:dyDescent="0.25">
      <c r="A105" s="96">
        <v>42243</v>
      </c>
      <c r="B105" s="101">
        <v>3804</v>
      </c>
      <c r="C105" s="2" t="s">
        <v>1380</v>
      </c>
      <c r="D105" s="16" t="s">
        <v>77</v>
      </c>
      <c r="E105" s="125">
        <v>32000</v>
      </c>
      <c r="F105" s="103">
        <v>31999</v>
      </c>
      <c r="G105" s="103">
        <v>1</v>
      </c>
    </row>
    <row r="106" spans="1:7" x14ac:dyDescent="0.25">
      <c r="A106" s="167">
        <v>42859</v>
      </c>
      <c r="B106" s="168">
        <v>4676</v>
      </c>
      <c r="C106" s="2" t="s">
        <v>1380</v>
      </c>
      <c r="D106" s="18" t="s">
        <v>78</v>
      </c>
      <c r="E106" s="133">
        <v>19175</v>
      </c>
      <c r="F106" s="103">
        <v>19174</v>
      </c>
      <c r="G106" s="103">
        <v>1</v>
      </c>
    </row>
    <row r="107" spans="1:7" x14ac:dyDescent="0.25">
      <c r="A107" s="96">
        <v>42243</v>
      </c>
      <c r="B107" s="101">
        <v>3805</v>
      </c>
      <c r="C107" s="2" t="s">
        <v>1380</v>
      </c>
      <c r="D107" s="16" t="s">
        <v>79</v>
      </c>
      <c r="E107" s="125">
        <v>6350</v>
      </c>
      <c r="F107" s="103">
        <v>6349</v>
      </c>
      <c r="G107" s="103">
        <v>1</v>
      </c>
    </row>
    <row r="108" spans="1:7" x14ac:dyDescent="0.25">
      <c r="A108" s="96">
        <v>43168</v>
      </c>
      <c r="B108" s="101">
        <v>4835</v>
      </c>
      <c r="C108" s="2" t="s">
        <v>1380</v>
      </c>
      <c r="D108" s="16" t="s">
        <v>80</v>
      </c>
      <c r="E108" s="125">
        <v>6490</v>
      </c>
      <c r="F108" s="103">
        <v>6488</v>
      </c>
      <c r="G108" s="103">
        <v>1</v>
      </c>
    </row>
    <row r="109" spans="1:7" x14ac:dyDescent="0.25">
      <c r="A109" s="167">
        <v>40476</v>
      </c>
      <c r="B109" s="168">
        <v>2674</v>
      </c>
      <c r="C109" s="2" t="s">
        <v>1380</v>
      </c>
      <c r="D109" s="18" t="s">
        <v>81</v>
      </c>
      <c r="E109" s="133">
        <v>16458.740000000002</v>
      </c>
      <c r="F109" s="103">
        <v>16457.740000000002</v>
      </c>
      <c r="G109" s="103">
        <v>1</v>
      </c>
    </row>
    <row r="110" spans="1:7" x14ac:dyDescent="0.25">
      <c r="A110" s="96">
        <v>37991</v>
      </c>
      <c r="B110" s="101">
        <v>504</v>
      </c>
      <c r="C110" s="2" t="s">
        <v>1380</v>
      </c>
      <c r="D110" s="16" t="s">
        <v>82</v>
      </c>
      <c r="E110" s="125">
        <v>1</v>
      </c>
      <c r="F110" s="103">
        <v>0</v>
      </c>
      <c r="G110" s="103">
        <v>1</v>
      </c>
    </row>
    <row r="111" spans="1:7" x14ac:dyDescent="0.25">
      <c r="A111" s="96">
        <v>37991</v>
      </c>
      <c r="B111" s="101">
        <v>900</v>
      </c>
      <c r="C111" s="2" t="s">
        <v>1380</v>
      </c>
      <c r="D111" s="16" t="s">
        <v>83</v>
      </c>
      <c r="E111" s="125">
        <v>1</v>
      </c>
      <c r="F111" s="103">
        <v>0</v>
      </c>
      <c r="G111" s="103">
        <v>1</v>
      </c>
    </row>
    <row r="112" spans="1:7" x14ac:dyDescent="0.25">
      <c r="A112" s="167">
        <v>43252</v>
      </c>
      <c r="B112" s="168">
        <v>4912</v>
      </c>
      <c r="C112" s="2" t="s">
        <v>1380</v>
      </c>
      <c r="D112" s="18" t="s">
        <v>84</v>
      </c>
      <c r="E112" s="133">
        <v>6726</v>
      </c>
      <c r="F112" s="103">
        <v>2914.6000000000004</v>
      </c>
      <c r="G112" s="103">
        <v>3811.3999999999996</v>
      </c>
    </row>
    <row r="113" spans="1:7" x14ac:dyDescent="0.25">
      <c r="A113" s="96">
        <v>40360</v>
      </c>
      <c r="B113" s="101">
        <v>2635</v>
      </c>
      <c r="C113" s="2" t="s">
        <v>1380</v>
      </c>
      <c r="D113" s="16" t="s">
        <v>85</v>
      </c>
      <c r="E113" s="125">
        <v>7772</v>
      </c>
      <c r="F113" s="103">
        <v>7771</v>
      </c>
      <c r="G113" s="103">
        <v>1</v>
      </c>
    </row>
    <row r="114" spans="1:7" x14ac:dyDescent="0.25">
      <c r="A114" s="96">
        <v>43601</v>
      </c>
      <c r="B114" s="101">
        <v>5283</v>
      </c>
      <c r="C114" s="2" t="s">
        <v>1380</v>
      </c>
      <c r="D114" s="16" t="s">
        <v>86</v>
      </c>
      <c r="E114" s="125">
        <v>14750</v>
      </c>
      <c r="F114" s="103">
        <v>5039.5833333333339</v>
      </c>
      <c r="G114" s="103">
        <v>9710.4166666666661</v>
      </c>
    </row>
    <row r="115" spans="1:7" x14ac:dyDescent="0.25">
      <c r="A115" s="96">
        <v>41676</v>
      </c>
      <c r="B115" s="101">
        <v>3137</v>
      </c>
      <c r="C115" s="2" t="s">
        <v>1380</v>
      </c>
      <c r="D115" s="16" t="s">
        <v>87</v>
      </c>
      <c r="E115" s="125">
        <v>6995</v>
      </c>
      <c r="F115" s="103">
        <v>6994</v>
      </c>
      <c r="G115" s="103">
        <v>1</v>
      </c>
    </row>
    <row r="116" spans="1:7" x14ac:dyDescent="0.25">
      <c r="A116" s="96">
        <v>40185</v>
      </c>
      <c r="B116" s="101">
        <v>2654</v>
      </c>
      <c r="C116" s="2" t="s">
        <v>1380</v>
      </c>
      <c r="D116" s="16" t="s">
        <v>88</v>
      </c>
      <c r="E116" s="125">
        <v>7772</v>
      </c>
      <c r="F116" s="103">
        <v>7771</v>
      </c>
      <c r="G116" s="103">
        <v>1</v>
      </c>
    </row>
    <row r="117" spans="1:7" x14ac:dyDescent="0.25">
      <c r="A117" s="96">
        <v>42287</v>
      </c>
      <c r="B117" s="101">
        <v>3880</v>
      </c>
      <c r="C117" s="2" t="s">
        <v>1380</v>
      </c>
      <c r="D117" s="16" t="s">
        <v>89</v>
      </c>
      <c r="E117" s="125">
        <v>18785.599999999999</v>
      </c>
      <c r="F117" s="103">
        <v>13149.919999999998</v>
      </c>
      <c r="G117" s="103">
        <v>5635.68</v>
      </c>
    </row>
    <row r="118" spans="1:7" x14ac:dyDescent="0.25">
      <c r="A118" s="167">
        <v>42753</v>
      </c>
      <c r="B118" s="168">
        <v>4466</v>
      </c>
      <c r="C118" s="2" t="s">
        <v>1380</v>
      </c>
      <c r="D118" s="18" t="s">
        <v>90</v>
      </c>
      <c r="E118" s="133">
        <v>4757.88</v>
      </c>
      <c r="F118" s="103">
        <v>4757.88</v>
      </c>
      <c r="G118" s="103">
        <v>1</v>
      </c>
    </row>
    <row r="119" spans="1:7" x14ac:dyDescent="0.25">
      <c r="A119" s="167">
        <v>42753</v>
      </c>
      <c r="B119" s="168">
        <v>4467</v>
      </c>
      <c r="C119" s="2" t="s">
        <v>1380</v>
      </c>
      <c r="D119" s="18" t="s">
        <v>90</v>
      </c>
      <c r="E119" s="133">
        <v>8319</v>
      </c>
      <c r="F119" s="103">
        <v>4783.4250000000002</v>
      </c>
      <c r="G119" s="103">
        <v>3535.5749999999998</v>
      </c>
    </row>
    <row r="120" spans="1:7" x14ac:dyDescent="0.25">
      <c r="A120" s="96">
        <v>43790</v>
      </c>
      <c r="B120" s="101">
        <v>5314</v>
      </c>
      <c r="C120" s="2" t="s">
        <v>1380</v>
      </c>
      <c r="D120" s="16" t="s">
        <v>91</v>
      </c>
      <c r="E120" s="125">
        <v>25960</v>
      </c>
      <c r="F120" s="103">
        <v>7571.666666666667</v>
      </c>
      <c r="G120" s="103">
        <v>18388.333333333332</v>
      </c>
    </row>
    <row r="121" spans="1:7" x14ac:dyDescent="0.25">
      <c r="A121" s="96">
        <v>40591</v>
      </c>
      <c r="B121" s="169">
        <v>2318</v>
      </c>
      <c r="C121" s="2" t="s">
        <v>1380</v>
      </c>
      <c r="D121" s="16" t="s">
        <v>92</v>
      </c>
      <c r="E121" s="125">
        <v>1</v>
      </c>
      <c r="F121" s="103">
        <v>0</v>
      </c>
      <c r="G121" s="103">
        <v>1</v>
      </c>
    </row>
    <row r="122" spans="1:7" x14ac:dyDescent="0.25">
      <c r="A122" s="96">
        <v>40591</v>
      </c>
      <c r="B122" s="169">
        <v>2317</v>
      </c>
      <c r="C122" s="2" t="s">
        <v>1380</v>
      </c>
      <c r="D122" s="16" t="s">
        <v>92</v>
      </c>
      <c r="E122" s="125">
        <v>1</v>
      </c>
      <c r="F122" s="103">
        <v>0</v>
      </c>
      <c r="G122" s="103">
        <v>1</v>
      </c>
    </row>
    <row r="123" spans="1:7" x14ac:dyDescent="0.25">
      <c r="A123" s="96">
        <v>37991</v>
      </c>
      <c r="B123" s="169">
        <v>1083</v>
      </c>
      <c r="C123" s="2" t="s">
        <v>1380</v>
      </c>
      <c r="D123" s="16" t="s">
        <v>93</v>
      </c>
      <c r="E123" s="125">
        <v>1</v>
      </c>
      <c r="F123" s="103">
        <v>0</v>
      </c>
      <c r="G123" s="103">
        <v>1</v>
      </c>
    </row>
    <row r="124" spans="1:7" x14ac:dyDescent="0.25">
      <c r="A124" s="96">
        <v>37991</v>
      </c>
      <c r="B124" s="169">
        <v>2157</v>
      </c>
      <c r="C124" s="2" t="s">
        <v>1380</v>
      </c>
      <c r="D124" s="16" t="s">
        <v>94</v>
      </c>
      <c r="E124" s="125">
        <v>1</v>
      </c>
      <c r="F124" s="103">
        <v>0</v>
      </c>
      <c r="G124" s="103">
        <v>1</v>
      </c>
    </row>
    <row r="125" spans="1:7" x14ac:dyDescent="0.25">
      <c r="A125" s="96">
        <v>37991</v>
      </c>
      <c r="B125" s="169">
        <v>1085</v>
      </c>
      <c r="C125" s="2" t="s">
        <v>1380</v>
      </c>
      <c r="D125" s="16" t="s">
        <v>95</v>
      </c>
      <c r="E125" s="125">
        <v>1</v>
      </c>
      <c r="F125" s="103">
        <v>0</v>
      </c>
      <c r="G125" s="103">
        <v>1</v>
      </c>
    </row>
    <row r="126" spans="1:7" x14ac:dyDescent="0.25">
      <c r="A126" s="96">
        <v>42552</v>
      </c>
      <c r="B126" s="169">
        <v>3978</v>
      </c>
      <c r="C126" s="2" t="s">
        <v>1380</v>
      </c>
      <c r="D126" s="16" t="s">
        <v>96</v>
      </c>
      <c r="E126" s="125">
        <v>1</v>
      </c>
      <c r="F126" s="103">
        <v>0</v>
      </c>
      <c r="G126" s="103">
        <v>1</v>
      </c>
    </row>
    <row r="127" spans="1:7" x14ac:dyDescent="0.25">
      <c r="A127" s="96">
        <v>41682</v>
      </c>
      <c r="B127" s="169">
        <v>3138</v>
      </c>
      <c r="C127" s="2" t="s">
        <v>1380</v>
      </c>
      <c r="D127" s="16" t="s">
        <v>97</v>
      </c>
      <c r="E127" s="125">
        <v>27499.99</v>
      </c>
      <c r="F127" s="103">
        <v>27498.99</v>
      </c>
      <c r="G127" s="103">
        <v>1</v>
      </c>
    </row>
    <row r="128" spans="1:7" x14ac:dyDescent="0.25">
      <c r="A128" s="96">
        <v>42668</v>
      </c>
      <c r="B128" s="169">
        <v>4318</v>
      </c>
      <c r="C128" s="2" t="s">
        <v>1380</v>
      </c>
      <c r="D128" s="16" t="s">
        <v>68</v>
      </c>
      <c r="E128" s="125">
        <v>2065</v>
      </c>
      <c r="F128" s="103">
        <f>[1]ALMACEN!K1</f>
        <v>1239</v>
      </c>
      <c r="G128" s="103">
        <f>[1]ALMACEN!L1</f>
        <v>826</v>
      </c>
    </row>
    <row r="129" spans="1:7" x14ac:dyDescent="0.25">
      <c r="A129" s="96">
        <v>42639</v>
      </c>
      <c r="B129" s="169">
        <v>4416</v>
      </c>
      <c r="C129" s="2" t="s">
        <v>1380</v>
      </c>
      <c r="D129" s="16" t="s">
        <v>98</v>
      </c>
      <c r="E129" s="125">
        <v>3186</v>
      </c>
      <c r="F129" s="103">
        <f>[1]ALMACEN!K2</f>
        <v>1938.15</v>
      </c>
      <c r="G129" s="103">
        <f>[1]ALMACEN!L2</f>
        <v>1247.8499999999999</v>
      </c>
    </row>
    <row r="131" spans="1:7" ht="15.75" x14ac:dyDescent="0.25">
      <c r="A131" s="162" t="s">
        <v>31</v>
      </c>
      <c r="B131" s="203" t="s">
        <v>723</v>
      </c>
      <c r="C131" s="203"/>
      <c r="E131" s="129"/>
      <c r="F131" s="129"/>
      <c r="G131" s="128"/>
    </row>
    <row r="132" spans="1:7" ht="12.75" x14ac:dyDescent="0.2">
      <c r="A132" s="204" t="s">
        <v>1</v>
      </c>
      <c r="B132" s="205"/>
      <c r="C132" s="205"/>
      <c r="D132" s="205"/>
      <c r="E132" s="205"/>
      <c r="F132" s="205"/>
      <c r="G132" s="206"/>
    </row>
    <row r="133" spans="1:7" ht="30" x14ac:dyDescent="0.2">
      <c r="A133" s="163" t="s">
        <v>2</v>
      </c>
      <c r="B133" s="164" t="s">
        <v>3</v>
      </c>
      <c r="C133" s="1" t="s">
        <v>4</v>
      </c>
      <c r="D133" s="8" t="s">
        <v>5</v>
      </c>
      <c r="E133" s="130" t="s">
        <v>6</v>
      </c>
      <c r="F133" s="131" t="s">
        <v>7</v>
      </c>
      <c r="G133" s="131" t="s">
        <v>8</v>
      </c>
    </row>
    <row r="134" spans="1:7" x14ac:dyDescent="0.25">
      <c r="A134" s="96">
        <v>42095</v>
      </c>
      <c r="B134" s="101">
        <v>3577</v>
      </c>
      <c r="C134" s="2" t="s">
        <v>1380</v>
      </c>
      <c r="D134" s="16" t="s">
        <v>101</v>
      </c>
      <c r="E134" s="125">
        <v>32034.99</v>
      </c>
      <c r="F134" s="103">
        <v>32033.99</v>
      </c>
      <c r="G134" s="103">
        <v>1</v>
      </c>
    </row>
    <row r="135" spans="1:7" x14ac:dyDescent="0.25">
      <c r="A135" s="96">
        <v>42639</v>
      </c>
      <c r="B135" s="101">
        <v>4278</v>
      </c>
      <c r="C135" s="2" t="s">
        <v>1380</v>
      </c>
      <c r="D135" s="16" t="s">
        <v>102</v>
      </c>
      <c r="E135" s="125">
        <v>308354.06</v>
      </c>
      <c r="F135" s="103">
        <v>187582.05316666665</v>
      </c>
      <c r="G135" s="103">
        <v>120772.00683333335</v>
      </c>
    </row>
    <row r="136" spans="1:7" x14ac:dyDescent="0.25">
      <c r="A136" s="96">
        <v>37991</v>
      </c>
      <c r="B136" s="101">
        <v>54</v>
      </c>
      <c r="C136" s="2" t="s">
        <v>1380</v>
      </c>
      <c r="D136" s="16" t="s">
        <v>82</v>
      </c>
      <c r="E136" s="125">
        <v>1</v>
      </c>
      <c r="F136" s="103">
        <v>0</v>
      </c>
      <c r="G136" s="103">
        <v>1</v>
      </c>
    </row>
    <row r="137" spans="1:7" x14ac:dyDescent="0.25">
      <c r="A137" s="96">
        <v>37991</v>
      </c>
      <c r="B137" s="101">
        <v>670</v>
      </c>
      <c r="C137" s="2" t="s">
        <v>1380</v>
      </c>
      <c r="D137" s="16" t="s">
        <v>103</v>
      </c>
      <c r="E137" s="125">
        <v>1</v>
      </c>
      <c r="F137" s="103">
        <v>0</v>
      </c>
      <c r="G137" s="103">
        <v>1</v>
      </c>
    </row>
    <row r="138" spans="1:7" x14ac:dyDescent="0.25">
      <c r="A138" s="96">
        <v>38847</v>
      </c>
      <c r="B138" s="101">
        <v>358</v>
      </c>
      <c r="C138" s="2" t="s">
        <v>1380</v>
      </c>
      <c r="D138" s="16" t="s">
        <v>104</v>
      </c>
      <c r="E138" s="125">
        <v>9628</v>
      </c>
      <c r="F138" s="103">
        <v>9627</v>
      </c>
      <c r="G138" s="103">
        <v>1</v>
      </c>
    </row>
    <row r="139" spans="1:7" x14ac:dyDescent="0.25">
      <c r="A139" s="96">
        <v>41976</v>
      </c>
      <c r="B139" s="101">
        <v>4608</v>
      </c>
      <c r="C139" s="2" t="s">
        <v>1380</v>
      </c>
      <c r="D139" s="16" t="s">
        <v>105</v>
      </c>
      <c r="E139" s="125">
        <v>11500</v>
      </c>
      <c r="F139" s="103">
        <v>9008.3333333333321</v>
      </c>
      <c r="G139" s="103">
        <v>2491.6666666666679</v>
      </c>
    </row>
    <row r="140" spans="1:7" x14ac:dyDescent="0.25">
      <c r="A140" s="96">
        <v>42951</v>
      </c>
      <c r="B140" s="101">
        <v>4724</v>
      </c>
      <c r="C140" s="2" t="s">
        <v>1380</v>
      </c>
      <c r="D140" s="16" t="s">
        <v>106</v>
      </c>
      <c r="E140" s="125">
        <v>20797.5</v>
      </c>
      <c r="F140" s="103">
        <v>20797.5</v>
      </c>
      <c r="G140" s="103">
        <v>1</v>
      </c>
    </row>
    <row r="141" spans="1:7" x14ac:dyDescent="0.25">
      <c r="A141" s="96">
        <v>42830</v>
      </c>
      <c r="B141" s="101">
        <v>4644</v>
      </c>
      <c r="C141" s="2" t="s">
        <v>1380</v>
      </c>
      <c r="D141" s="16" t="s">
        <v>107</v>
      </c>
      <c r="E141" s="125">
        <v>7316</v>
      </c>
      <c r="F141" s="103">
        <v>4023.8</v>
      </c>
      <c r="G141" s="103">
        <v>3292.2</v>
      </c>
    </row>
    <row r="142" spans="1:7" x14ac:dyDescent="0.25">
      <c r="A142" s="96">
        <v>43762</v>
      </c>
      <c r="B142" s="101">
        <v>5297</v>
      </c>
      <c r="C142" s="2" t="s">
        <v>1380</v>
      </c>
      <c r="D142" s="16" t="s">
        <v>108</v>
      </c>
      <c r="E142" s="125">
        <v>5664</v>
      </c>
      <c r="F142" s="103">
        <v>1699.1999999999998</v>
      </c>
      <c r="G142" s="103">
        <v>3964.8</v>
      </c>
    </row>
    <row r="143" spans="1:7" x14ac:dyDescent="0.25">
      <c r="A143" s="96">
        <v>39618</v>
      </c>
      <c r="B143" s="101">
        <v>1230</v>
      </c>
      <c r="C143" s="2" t="s">
        <v>1380</v>
      </c>
      <c r="D143" s="16" t="s">
        <v>109</v>
      </c>
      <c r="E143" s="125">
        <v>2100</v>
      </c>
      <c r="F143" s="103">
        <v>2099</v>
      </c>
      <c r="G143" s="103">
        <v>1</v>
      </c>
    </row>
    <row r="144" spans="1:7" x14ac:dyDescent="0.25">
      <c r="A144" s="96">
        <v>42214</v>
      </c>
      <c r="B144" s="101">
        <v>3790</v>
      </c>
      <c r="C144" s="2" t="s">
        <v>1380</v>
      </c>
      <c r="D144" s="16" t="s">
        <v>110</v>
      </c>
      <c r="E144" s="125">
        <v>1351.12</v>
      </c>
      <c r="F144" s="103">
        <v>1350.12</v>
      </c>
      <c r="G144" s="103">
        <v>1</v>
      </c>
    </row>
    <row r="145" spans="1:7" x14ac:dyDescent="0.25">
      <c r="A145" s="96">
        <v>39868</v>
      </c>
      <c r="B145" s="101">
        <v>169</v>
      </c>
      <c r="C145" s="2" t="s">
        <v>1380</v>
      </c>
      <c r="D145" s="16" t="s">
        <v>111</v>
      </c>
      <c r="E145" s="125">
        <v>1</v>
      </c>
      <c r="F145" s="103">
        <v>0</v>
      </c>
      <c r="G145" s="103">
        <v>1</v>
      </c>
    </row>
    <row r="146" spans="1:7" x14ac:dyDescent="0.25">
      <c r="A146" s="96">
        <v>43587</v>
      </c>
      <c r="B146" s="101">
        <v>5185</v>
      </c>
      <c r="C146" s="2" t="s">
        <v>1380</v>
      </c>
      <c r="D146" s="16" t="s">
        <v>112</v>
      </c>
      <c r="E146" s="125">
        <v>16848.04</v>
      </c>
      <c r="F146" s="103">
        <f>[1]ARCHIVO!K1</f>
        <v>5756.4136666666673</v>
      </c>
      <c r="G146" s="103">
        <f>[1]ARCHIVO!L1</f>
        <v>11091.626333333334</v>
      </c>
    </row>
    <row r="147" spans="1:7" x14ac:dyDescent="0.25">
      <c r="A147" s="96"/>
      <c r="B147" s="101"/>
      <c r="C147" s="2" t="s">
        <v>1380</v>
      </c>
      <c r="D147" s="16"/>
      <c r="E147" s="125"/>
      <c r="F147" s="103"/>
      <c r="G147" s="103"/>
    </row>
    <row r="149" spans="1:7" ht="15.75" x14ac:dyDescent="0.25">
      <c r="A149" s="162" t="s">
        <v>31</v>
      </c>
      <c r="B149" s="203" t="s">
        <v>129</v>
      </c>
      <c r="C149" s="203"/>
      <c r="E149" s="129"/>
      <c r="F149" s="129"/>
      <c r="G149" s="128"/>
    </row>
    <row r="150" spans="1:7" ht="12.75" x14ac:dyDescent="0.2">
      <c r="A150" s="204" t="s">
        <v>1</v>
      </c>
      <c r="B150" s="205"/>
      <c r="C150" s="205"/>
      <c r="D150" s="205"/>
      <c r="E150" s="205"/>
      <c r="F150" s="205"/>
      <c r="G150" s="206"/>
    </row>
    <row r="151" spans="1:7" ht="30" x14ac:dyDescent="0.2">
      <c r="A151" s="163" t="s">
        <v>2</v>
      </c>
      <c r="B151" s="164" t="s">
        <v>3</v>
      </c>
      <c r="C151" s="1" t="s">
        <v>4</v>
      </c>
      <c r="D151" s="8" t="s">
        <v>5</v>
      </c>
      <c r="E151" s="130" t="s">
        <v>6</v>
      </c>
      <c r="F151" s="131" t="s">
        <v>7</v>
      </c>
      <c r="G151" s="135" t="s">
        <v>8</v>
      </c>
    </row>
    <row r="152" spans="1:7" x14ac:dyDescent="0.25">
      <c r="A152" s="96">
        <v>40360</v>
      </c>
      <c r="B152" s="101">
        <v>2569</v>
      </c>
      <c r="C152" s="2" t="s">
        <v>1380</v>
      </c>
      <c r="D152" s="16" t="s">
        <v>114</v>
      </c>
      <c r="E152" s="125">
        <v>20000</v>
      </c>
      <c r="F152" s="103">
        <v>19999</v>
      </c>
      <c r="G152" s="103">
        <v>1</v>
      </c>
    </row>
    <row r="153" spans="1:7" x14ac:dyDescent="0.25">
      <c r="A153" s="96">
        <v>40360</v>
      </c>
      <c r="B153" s="101">
        <v>2585</v>
      </c>
      <c r="C153" s="2" t="s">
        <v>1380</v>
      </c>
      <c r="D153" s="16" t="s">
        <v>115</v>
      </c>
      <c r="E153" s="125">
        <v>9431.25</v>
      </c>
      <c r="F153" s="103">
        <v>9430.25</v>
      </c>
      <c r="G153" s="103">
        <v>1</v>
      </c>
    </row>
    <row r="154" spans="1:7" x14ac:dyDescent="0.25">
      <c r="A154" s="96">
        <v>40360</v>
      </c>
      <c r="B154" s="101">
        <v>2592</v>
      </c>
      <c r="C154" s="2" t="s">
        <v>1380</v>
      </c>
      <c r="D154" s="16" t="s">
        <v>116</v>
      </c>
      <c r="E154" s="125">
        <v>9431.25</v>
      </c>
      <c r="F154" s="103">
        <v>9430.25</v>
      </c>
      <c r="G154" s="103">
        <v>1</v>
      </c>
    </row>
    <row r="155" spans="1:7" x14ac:dyDescent="0.25">
      <c r="A155" s="96">
        <v>40360</v>
      </c>
      <c r="B155" s="101">
        <v>2591</v>
      </c>
      <c r="C155" s="2" t="s">
        <v>1380</v>
      </c>
      <c r="D155" s="16" t="s">
        <v>117</v>
      </c>
      <c r="E155" s="125">
        <v>9431</v>
      </c>
      <c r="F155" s="103">
        <v>9430</v>
      </c>
      <c r="G155" s="103">
        <v>1</v>
      </c>
    </row>
    <row r="156" spans="1:7" x14ac:dyDescent="0.25">
      <c r="A156" s="96">
        <v>40360</v>
      </c>
      <c r="B156" s="101">
        <v>2584</v>
      </c>
      <c r="C156" s="2" t="s">
        <v>1380</v>
      </c>
      <c r="D156" s="16" t="s">
        <v>117</v>
      </c>
      <c r="E156" s="125">
        <v>9431.25</v>
      </c>
      <c r="F156" s="103">
        <v>9430.25</v>
      </c>
      <c r="G156" s="103">
        <v>1</v>
      </c>
    </row>
    <row r="157" spans="1:7" x14ac:dyDescent="0.25">
      <c r="A157" s="96">
        <v>40360</v>
      </c>
      <c r="B157" s="101">
        <v>2586</v>
      </c>
      <c r="C157" s="2" t="s">
        <v>1380</v>
      </c>
      <c r="D157" s="16" t="s">
        <v>117</v>
      </c>
      <c r="E157" s="125">
        <v>9431.25</v>
      </c>
      <c r="F157" s="103">
        <v>9430.25</v>
      </c>
      <c r="G157" s="103">
        <v>1</v>
      </c>
    </row>
    <row r="158" spans="1:7" x14ac:dyDescent="0.25">
      <c r="A158" s="96">
        <v>40360</v>
      </c>
      <c r="B158" s="101">
        <v>2587</v>
      </c>
      <c r="C158" s="2" t="s">
        <v>1380</v>
      </c>
      <c r="D158" s="16" t="s">
        <v>117</v>
      </c>
      <c r="E158" s="125">
        <v>9431.25</v>
      </c>
      <c r="F158" s="103">
        <v>9430.25</v>
      </c>
      <c r="G158" s="103">
        <v>1</v>
      </c>
    </row>
    <row r="159" spans="1:7" x14ac:dyDescent="0.25">
      <c r="A159" s="96">
        <v>40360</v>
      </c>
      <c r="B159" s="101">
        <v>2589</v>
      </c>
      <c r="C159" s="2" t="s">
        <v>1380</v>
      </c>
      <c r="D159" s="16" t="s">
        <v>117</v>
      </c>
      <c r="E159" s="125">
        <v>9431.25</v>
      </c>
      <c r="F159" s="103">
        <v>9430.25</v>
      </c>
      <c r="G159" s="103">
        <v>1</v>
      </c>
    </row>
    <row r="160" spans="1:7" x14ac:dyDescent="0.25">
      <c r="A160" s="96">
        <v>40360</v>
      </c>
      <c r="B160" s="101">
        <v>2593</v>
      </c>
      <c r="C160" s="2" t="s">
        <v>1380</v>
      </c>
      <c r="D160" s="16" t="s">
        <v>117</v>
      </c>
      <c r="E160" s="125">
        <v>9431.25</v>
      </c>
      <c r="F160" s="103">
        <v>9430.25</v>
      </c>
      <c r="G160" s="103">
        <v>1</v>
      </c>
    </row>
    <row r="161" spans="1:7" x14ac:dyDescent="0.25">
      <c r="A161" s="96">
        <v>40360</v>
      </c>
      <c r="B161" s="101">
        <v>2594</v>
      </c>
      <c r="C161" s="2" t="s">
        <v>1380</v>
      </c>
      <c r="D161" s="16" t="s">
        <v>117</v>
      </c>
      <c r="E161" s="125">
        <v>9431.25</v>
      </c>
      <c r="F161" s="103">
        <v>9430.25</v>
      </c>
      <c r="G161" s="103">
        <v>1</v>
      </c>
    </row>
    <row r="162" spans="1:7" x14ac:dyDescent="0.25">
      <c r="A162" s="96">
        <v>40360</v>
      </c>
      <c r="B162" s="101">
        <v>2595</v>
      </c>
      <c r="C162" s="2" t="s">
        <v>1380</v>
      </c>
      <c r="D162" s="16" t="s">
        <v>117</v>
      </c>
      <c r="E162" s="125">
        <v>9431.25</v>
      </c>
      <c r="F162" s="103">
        <v>9430.25</v>
      </c>
      <c r="G162" s="103">
        <v>1</v>
      </c>
    </row>
    <row r="163" spans="1:7" x14ac:dyDescent="0.25">
      <c r="A163" s="96">
        <v>40360</v>
      </c>
      <c r="B163" s="101">
        <v>2596</v>
      </c>
      <c r="C163" s="2" t="s">
        <v>1380</v>
      </c>
      <c r="D163" s="16" t="s">
        <v>118</v>
      </c>
      <c r="E163" s="125">
        <v>9431.25</v>
      </c>
      <c r="F163" s="103">
        <v>9430.25</v>
      </c>
      <c r="G163" s="103">
        <v>1</v>
      </c>
    </row>
    <row r="164" spans="1:7" x14ac:dyDescent="0.25">
      <c r="A164" s="96">
        <v>40360</v>
      </c>
      <c r="B164" s="101">
        <v>2599</v>
      </c>
      <c r="C164" s="2" t="s">
        <v>1380</v>
      </c>
      <c r="D164" s="16" t="s">
        <v>118</v>
      </c>
      <c r="E164" s="125">
        <v>9431.25</v>
      </c>
      <c r="F164" s="103">
        <v>9430.25</v>
      </c>
      <c r="G164" s="103">
        <v>1</v>
      </c>
    </row>
    <row r="165" spans="1:7" x14ac:dyDescent="0.25">
      <c r="A165" s="96">
        <v>40360</v>
      </c>
      <c r="B165" s="101">
        <v>2673</v>
      </c>
      <c r="C165" s="2" t="s">
        <v>1380</v>
      </c>
      <c r="D165" s="16" t="s">
        <v>118</v>
      </c>
      <c r="E165" s="125">
        <v>9431</v>
      </c>
      <c r="F165" s="103">
        <v>9430</v>
      </c>
      <c r="G165" s="103">
        <v>1</v>
      </c>
    </row>
    <row r="166" spans="1:7" x14ac:dyDescent="0.25">
      <c r="A166" s="96">
        <v>40360</v>
      </c>
      <c r="B166" s="101">
        <v>2590</v>
      </c>
      <c r="C166" s="2" t="s">
        <v>1380</v>
      </c>
      <c r="D166" s="16" t="s">
        <v>119</v>
      </c>
      <c r="E166" s="125">
        <v>9431.25</v>
      </c>
      <c r="F166" s="103">
        <v>9430.25</v>
      </c>
      <c r="G166" s="103">
        <v>1</v>
      </c>
    </row>
    <row r="167" spans="1:7" x14ac:dyDescent="0.25">
      <c r="A167" s="96">
        <v>40360</v>
      </c>
      <c r="B167" s="101">
        <v>2598</v>
      </c>
      <c r="C167" s="2" t="s">
        <v>1380</v>
      </c>
      <c r="D167" s="16" t="s">
        <v>120</v>
      </c>
      <c r="E167" s="125">
        <v>9431.25</v>
      </c>
      <c r="F167" s="103">
        <v>9430.25</v>
      </c>
      <c r="G167" s="103">
        <v>1</v>
      </c>
    </row>
    <row r="168" spans="1:7" x14ac:dyDescent="0.25">
      <c r="A168" s="96">
        <v>40360</v>
      </c>
      <c r="B168" s="101">
        <v>2605</v>
      </c>
      <c r="C168" s="2" t="s">
        <v>1380</v>
      </c>
      <c r="D168" s="16" t="s">
        <v>121</v>
      </c>
      <c r="E168" s="125">
        <v>12000</v>
      </c>
      <c r="F168" s="103">
        <v>11999</v>
      </c>
      <c r="G168" s="103">
        <v>1</v>
      </c>
    </row>
    <row r="169" spans="1:7" x14ac:dyDescent="0.25">
      <c r="A169" s="96">
        <v>40360</v>
      </c>
      <c r="B169" s="101">
        <v>2606</v>
      </c>
      <c r="C169" s="2" t="s">
        <v>1380</v>
      </c>
      <c r="D169" s="16" t="s">
        <v>121</v>
      </c>
      <c r="E169" s="125">
        <v>12000</v>
      </c>
      <c r="F169" s="103">
        <v>11999</v>
      </c>
      <c r="G169" s="103">
        <v>1</v>
      </c>
    </row>
    <row r="170" spans="1:7" x14ac:dyDescent="0.25">
      <c r="A170" s="96">
        <v>44482</v>
      </c>
      <c r="B170" s="101">
        <v>5369</v>
      </c>
      <c r="C170" s="2" t="s">
        <v>1380</v>
      </c>
      <c r="D170" s="16" t="s">
        <v>122</v>
      </c>
      <c r="E170" s="125">
        <v>57820</v>
      </c>
      <c r="F170" s="103">
        <v>5782</v>
      </c>
      <c r="G170" s="103">
        <v>52038</v>
      </c>
    </row>
    <row r="171" spans="1:7" x14ac:dyDescent="0.25">
      <c r="A171" s="96">
        <v>40360</v>
      </c>
      <c r="B171" s="101">
        <v>2315</v>
      </c>
      <c r="C171" s="2" t="s">
        <v>1380</v>
      </c>
      <c r="D171" s="16" t="s">
        <v>123</v>
      </c>
      <c r="E171" s="125">
        <v>52000</v>
      </c>
      <c r="F171" s="103">
        <v>51999</v>
      </c>
      <c r="G171" s="103">
        <v>1</v>
      </c>
    </row>
    <row r="172" spans="1:7" x14ac:dyDescent="0.25">
      <c r="A172" s="96">
        <v>37991</v>
      </c>
      <c r="B172" s="101">
        <v>688</v>
      </c>
      <c r="C172" s="2" t="s">
        <v>1380</v>
      </c>
      <c r="D172" s="16" t="s">
        <v>124</v>
      </c>
      <c r="E172" s="125">
        <v>1</v>
      </c>
      <c r="F172" s="103">
        <v>0</v>
      </c>
      <c r="G172" s="103">
        <v>1</v>
      </c>
    </row>
    <row r="173" spans="1:7" x14ac:dyDescent="0.25">
      <c r="A173" s="170">
        <v>42612</v>
      </c>
      <c r="B173" s="171">
        <v>4196</v>
      </c>
      <c r="C173" s="2" t="s">
        <v>1380</v>
      </c>
      <c r="D173" s="16" t="s">
        <v>125</v>
      </c>
      <c r="E173" s="136">
        <v>5310</v>
      </c>
      <c r="F173" s="103">
        <v>5308</v>
      </c>
      <c r="G173" s="103">
        <v>1</v>
      </c>
    </row>
    <row r="174" spans="1:7" x14ac:dyDescent="0.25">
      <c r="A174" s="172"/>
      <c r="B174" s="173" t="s">
        <v>113</v>
      </c>
      <c r="C174" s="2" t="s">
        <v>1380</v>
      </c>
      <c r="D174" s="16" t="s">
        <v>126</v>
      </c>
      <c r="E174" s="137"/>
      <c r="F174" s="138"/>
      <c r="G174" s="138"/>
    </row>
    <row r="175" spans="1:7" x14ac:dyDescent="0.25">
      <c r="A175" s="96">
        <v>42923</v>
      </c>
      <c r="B175" s="101">
        <v>4727</v>
      </c>
      <c r="C175" s="2" t="s">
        <v>1380</v>
      </c>
      <c r="D175" s="16" t="s">
        <v>127</v>
      </c>
      <c r="E175" s="125">
        <v>5718.28</v>
      </c>
      <c r="F175" s="103">
        <v>3002.0969999999998</v>
      </c>
      <c r="G175" s="103">
        <v>2716.183</v>
      </c>
    </row>
    <row r="176" spans="1:7" x14ac:dyDescent="0.25">
      <c r="A176" s="96">
        <v>42627</v>
      </c>
      <c r="B176" s="101">
        <v>4276</v>
      </c>
      <c r="C176" s="2" t="s">
        <v>1380</v>
      </c>
      <c r="D176" s="16" t="s">
        <v>128</v>
      </c>
      <c r="E176" s="125">
        <v>34810</v>
      </c>
      <c r="F176" s="103">
        <v>21176.083333333332</v>
      </c>
      <c r="G176" s="103">
        <v>13633.916666666668</v>
      </c>
    </row>
    <row r="177" spans="1:7" x14ac:dyDescent="0.25">
      <c r="A177" s="96">
        <v>40351</v>
      </c>
      <c r="B177" s="101">
        <v>2141</v>
      </c>
      <c r="C177" s="2" t="s">
        <v>1380</v>
      </c>
      <c r="D177" s="16" t="s">
        <v>130</v>
      </c>
      <c r="E177" s="125">
        <v>8797.5</v>
      </c>
      <c r="F177" s="103">
        <f>'[1]COMISION AER.'!K1</f>
        <v>8796.5</v>
      </c>
      <c r="G177" s="103">
        <f>'[1]COMISION AER.'!L1</f>
        <v>1</v>
      </c>
    </row>
    <row r="178" spans="1:7" x14ac:dyDescent="0.25">
      <c r="A178" s="96">
        <v>42198</v>
      </c>
      <c r="B178" s="101">
        <v>3770</v>
      </c>
      <c r="C178" s="2" t="s">
        <v>1380</v>
      </c>
      <c r="D178" s="16" t="s">
        <v>131</v>
      </c>
      <c r="E178" s="125">
        <v>25842</v>
      </c>
      <c r="F178" s="103">
        <f>'[1]COMISION AER.'!K2</f>
        <v>18735.45</v>
      </c>
      <c r="G178" s="103">
        <f>'[1]COMISION AER.'!L2</f>
        <v>7106.5499999999993</v>
      </c>
    </row>
    <row r="179" spans="1:7" x14ac:dyDescent="0.25">
      <c r="A179" s="96">
        <v>42702</v>
      </c>
      <c r="B179" s="101">
        <v>4409</v>
      </c>
      <c r="C179" s="2" t="s">
        <v>1380</v>
      </c>
      <c r="D179" s="16" t="s">
        <v>132</v>
      </c>
      <c r="E179" s="125">
        <v>4450</v>
      </c>
      <c r="F179" s="103">
        <f>'[1]COMISION AER.'!K3</f>
        <v>4449</v>
      </c>
      <c r="G179" s="103">
        <f>'[1]COMISION AER.'!L3</f>
        <v>1</v>
      </c>
    </row>
    <row r="180" spans="1:7" x14ac:dyDescent="0.25">
      <c r="A180" s="96">
        <v>40185</v>
      </c>
      <c r="B180" s="101">
        <v>2428</v>
      </c>
      <c r="C180" s="2" t="s">
        <v>1380</v>
      </c>
      <c r="D180" s="16" t="s">
        <v>133</v>
      </c>
      <c r="E180" s="125">
        <v>23014.98</v>
      </c>
      <c r="F180" s="103">
        <f>'[1]COMISION AER.'!K4</f>
        <v>23013.98</v>
      </c>
      <c r="G180" s="103">
        <f>'[1]COMISION AER.'!L4</f>
        <v>1</v>
      </c>
    </row>
    <row r="181" spans="1:7" x14ac:dyDescent="0.25">
      <c r="A181" s="96">
        <v>43616</v>
      </c>
      <c r="B181" s="101">
        <v>5226</v>
      </c>
      <c r="C181" s="2" t="s">
        <v>1380</v>
      </c>
      <c r="D181" s="16" t="s">
        <v>134</v>
      </c>
      <c r="E181" s="125">
        <v>23800</v>
      </c>
      <c r="F181" s="103">
        <f>'[1]COMISION AER.'!K5</f>
        <v>23800</v>
      </c>
      <c r="G181" s="103">
        <f>'[1]COMISION AER.'!L5</f>
        <v>1</v>
      </c>
    </row>
    <row r="182" spans="1:7" x14ac:dyDescent="0.25">
      <c r="A182" s="96">
        <v>42281</v>
      </c>
      <c r="B182" s="101">
        <v>3623</v>
      </c>
      <c r="C182" s="2" t="s">
        <v>1380</v>
      </c>
      <c r="D182" s="16" t="s">
        <v>135</v>
      </c>
      <c r="E182" s="125">
        <v>5586.42</v>
      </c>
      <c r="F182" s="103">
        <f>'[1]COMISION AER.'!K6</f>
        <v>5585.42</v>
      </c>
      <c r="G182" s="103">
        <f>'[1]COMISION AER.'!L6</f>
        <v>1</v>
      </c>
    </row>
    <row r="183" spans="1:7" x14ac:dyDescent="0.25">
      <c r="A183" s="96">
        <v>42627</v>
      </c>
      <c r="B183" s="101">
        <v>4274</v>
      </c>
      <c r="C183" s="2" t="s">
        <v>1380</v>
      </c>
      <c r="D183" s="16" t="s">
        <v>136</v>
      </c>
      <c r="E183" s="125">
        <v>12667.3</v>
      </c>
      <c r="F183" s="103">
        <f>'[1]COMISION AER.'!K7</f>
        <v>7705.9408333333331</v>
      </c>
      <c r="G183" s="103">
        <f>'[1]COMISION AER.'!L7</f>
        <v>4961.3591666666662</v>
      </c>
    </row>
    <row r="184" spans="1:7" x14ac:dyDescent="0.25">
      <c r="A184" s="96">
        <v>40360</v>
      </c>
      <c r="B184" s="101">
        <v>2506</v>
      </c>
      <c r="C184" s="2" t="s">
        <v>1380</v>
      </c>
      <c r="D184" s="16" t="s">
        <v>137</v>
      </c>
      <c r="E184" s="125">
        <v>4060</v>
      </c>
      <c r="F184" s="103">
        <f>'[1]COMISION AER.'!K8</f>
        <v>4059</v>
      </c>
      <c r="G184" s="103">
        <f>'[1]COMISION AER.'!L8</f>
        <v>1</v>
      </c>
    </row>
    <row r="185" spans="1:7" x14ac:dyDescent="0.25">
      <c r="A185" s="96">
        <v>43227</v>
      </c>
      <c r="B185" s="101">
        <v>4876</v>
      </c>
      <c r="C185" s="2" t="s">
        <v>1380</v>
      </c>
      <c r="D185" s="16" t="s">
        <v>138</v>
      </c>
      <c r="E185" s="125">
        <v>49560</v>
      </c>
      <c r="F185" s="103">
        <f>'[1]COMISION AER.'!K9</f>
        <v>49558</v>
      </c>
      <c r="G185" s="103">
        <f>'[1]COMISION AER.'!L9</f>
        <v>1</v>
      </c>
    </row>
    <row r="186" spans="1:7" x14ac:dyDescent="0.25">
      <c r="A186" s="96">
        <v>43228</v>
      </c>
      <c r="B186" s="101">
        <v>4874</v>
      </c>
      <c r="C186" s="2" t="s">
        <v>1380</v>
      </c>
      <c r="D186" s="16" t="s">
        <v>139</v>
      </c>
      <c r="E186" s="125">
        <v>22117.919999999998</v>
      </c>
      <c r="F186" s="103">
        <f>'[1]COMISION AER.'!K10</f>
        <v>9768.7479999999996</v>
      </c>
      <c r="G186" s="103">
        <f>'[1]COMISION AER.'!L10</f>
        <v>12349.171999999999</v>
      </c>
    </row>
    <row r="187" spans="1:7" x14ac:dyDescent="0.25">
      <c r="A187" s="96">
        <v>43252</v>
      </c>
      <c r="B187" s="101">
        <v>4910</v>
      </c>
      <c r="C187" s="2" t="s">
        <v>1380</v>
      </c>
      <c r="D187" s="16" t="s">
        <v>84</v>
      </c>
      <c r="E187" s="125">
        <v>5782</v>
      </c>
      <c r="F187" s="103">
        <f>'[1]COMISION AER.'!K11</f>
        <v>2505.5333333333338</v>
      </c>
      <c r="G187" s="103">
        <f>'[1]COMISION AER.'!L11</f>
        <v>3276.4666666666662</v>
      </c>
    </row>
    <row r="188" spans="1:7" x14ac:dyDescent="0.25">
      <c r="A188" s="96">
        <v>42627</v>
      </c>
      <c r="B188" s="101">
        <v>4273</v>
      </c>
      <c r="C188" s="2" t="s">
        <v>1380</v>
      </c>
      <c r="D188" s="16" t="s">
        <v>136</v>
      </c>
      <c r="E188" s="125">
        <v>12667.3</v>
      </c>
      <c r="F188" s="103">
        <f>'[1]COMISION AER.'!K12</f>
        <v>7705.9408333333331</v>
      </c>
      <c r="G188" s="103">
        <f>'[1]COMISION AER.'!L12</f>
        <v>4961.3591666666662</v>
      </c>
    </row>
    <row r="189" spans="1:7" x14ac:dyDescent="0.25">
      <c r="A189" s="157">
        <v>40372</v>
      </c>
      <c r="B189" s="174">
        <v>2209</v>
      </c>
      <c r="C189" s="2" t="s">
        <v>1380</v>
      </c>
      <c r="D189" s="14" t="s">
        <v>440</v>
      </c>
      <c r="E189" s="124">
        <v>27066.35</v>
      </c>
      <c r="F189" s="124">
        <v>27065.35</v>
      </c>
      <c r="G189" s="103">
        <v>1</v>
      </c>
    </row>
    <row r="190" spans="1:7" x14ac:dyDescent="0.25">
      <c r="A190" s="96">
        <v>40135</v>
      </c>
      <c r="B190" s="169">
        <v>1881</v>
      </c>
      <c r="C190" s="2" t="s">
        <v>1380</v>
      </c>
      <c r="D190" s="16" t="s">
        <v>441</v>
      </c>
      <c r="E190" s="103">
        <v>14000</v>
      </c>
      <c r="F190" s="103">
        <v>13999</v>
      </c>
      <c r="G190" s="103">
        <v>1</v>
      </c>
    </row>
    <row r="191" spans="1:7" x14ac:dyDescent="0.25">
      <c r="A191" s="96">
        <v>40135</v>
      </c>
      <c r="B191" s="169">
        <v>1883</v>
      </c>
      <c r="C191" s="2" t="s">
        <v>1380</v>
      </c>
      <c r="D191" s="16" t="s">
        <v>442</v>
      </c>
      <c r="E191" s="103">
        <v>500</v>
      </c>
      <c r="F191" s="103">
        <v>499</v>
      </c>
      <c r="G191" s="103">
        <v>1</v>
      </c>
    </row>
    <row r="192" spans="1:7" x14ac:dyDescent="0.25">
      <c r="A192" s="96">
        <v>37991</v>
      </c>
      <c r="B192" s="169">
        <v>848</v>
      </c>
      <c r="C192" s="2" t="s">
        <v>1380</v>
      </c>
      <c r="D192" s="16" t="s">
        <v>443</v>
      </c>
      <c r="E192" s="103">
        <v>1</v>
      </c>
      <c r="F192" s="103">
        <v>0</v>
      </c>
      <c r="G192" s="103">
        <v>1</v>
      </c>
    </row>
    <row r="193" spans="1:7" x14ac:dyDescent="0.25">
      <c r="A193" s="96">
        <v>37991</v>
      </c>
      <c r="B193" s="169">
        <v>2058</v>
      </c>
      <c r="C193" s="2" t="s">
        <v>1380</v>
      </c>
      <c r="D193" s="16" t="s">
        <v>444</v>
      </c>
      <c r="E193" s="103">
        <v>1</v>
      </c>
      <c r="F193" s="103">
        <v>0</v>
      </c>
      <c r="G193" s="103">
        <v>1</v>
      </c>
    </row>
    <row r="194" spans="1:7" x14ac:dyDescent="0.25">
      <c r="A194" s="96">
        <v>40360</v>
      </c>
      <c r="B194" s="175">
        <v>2414</v>
      </c>
      <c r="C194" s="2" t="s">
        <v>1380</v>
      </c>
      <c r="D194" s="16" t="s">
        <v>445</v>
      </c>
      <c r="E194" s="103">
        <v>20868.400000000001</v>
      </c>
      <c r="F194" s="103">
        <v>20867.400000000001</v>
      </c>
      <c r="G194" s="103">
        <v>1</v>
      </c>
    </row>
    <row r="195" spans="1:7" x14ac:dyDescent="0.25">
      <c r="A195" s="96">
        <v>37991</v>
      </c>
      <c r="B195" s="169">
        <v>237</v>
      </c>
      <c r="C195" s="2" t="s">
        <v>1380</v>
      </c>
      <c r="D195" s="16" t="s">
        <v>446</v>
      </c>
      <c r="E195" s="103">
        <v>1</v>
      </c>
      <c r="F195" s="103">
        <v>0</v>
      </c>
      <c r="G195" s="103">
        <v>1</v>
      </c>
    </row>
    <row r="196" spans="1:7" x14ac:dyDescent="0.25">
      <c r="A196" s="96">
        <v>37991</v>
      </c>
      <c r="B196" s="169">
        <v>236</v>
      </c>
      <c r="C196" s="2" t="s">
        <v>1380</v>
      </c>
      <c r="D196" s="16" t="s">
        <v>447</v>
      </c>
      <c r="E196" s="103">
        <v>1</v>
      </c>
      <c r="F196" s="103">
        <v>0</v>
      </c>
      <c r="G196" s="103">
        <v>1</v>
      </c>
    </row>
    <row r="197" spans="1:7" x14ac:dyDescent="0.25">
      <c r="A197" s="96">
        <v>40360</v>
      </c>
      <c r="B197" s="169">
        <v>2570</v>
      </c>
      <c r="C197" s="2" t="s">
        <v>1380</v>
      </c>
      <c r="D197" s="16" t="s">
        <v>448</v>
      </c>
      <c r="E197" s="103">
        <v>1</v>
      </c>
      <c r="F197" s="103">
        <v>0</v>
      </c>
      <c r="G197" s="103">
        <v>1</v>
      </c>
    </row>
    <row r="198" spans="1:7" x14ac:dyDescent="0.25">
      <c r="A198" s="96">
        <v>42668</v>
      </c>
      <c r="B198" s="169">
        <v>4283</v>
      </c>
      <c r="C198" s="2" t="s">
        <v>1380</v>
      </c>
      <c r="D198" s="16" t="s">
        <v>68</v>
      </c>
      <c r="E198" s="103">
        <v>2065</v>
      </c>
      <c r="F198" s="103">
        <v>1239</v>
      </c>
      <c r="G198" s="103">
        <v>826</v>
      </c>
    </row>
    <row r="199" spans="1:7" x14ac:dyDescent="0.25">
      <c r="A199" s="96">
        <v>43010</v>
      </c>
      <c r="B199" s="169">
        <v>4779</v>
      </c>
      <c r="C199" s="2" t="s">
        <v>1380</v>
      </c>
      <c r="D199" s="16" t="s">
        <v>58</v>
      </c>
      <c r="E199" s="103">
        <v>5085.8</v>
      </c>
      <c r="F199" s="103">
        <v>2542.9</v>
      </c>
      <c r="G199" s="103">
        <v>2542.9</v>
      </c>
    </row>
    <row r="200" spans="1:7" x14ac:dyDescent="0.25">
      <c r="A200" s="96">
        <v>40360</v>
      </c>
      <c r="B200" s="169">
        <v>2440</v>
      </c>
      <c r="C200" s="2" t="s">
        <v>1380</v>
      </c>
      <c r="D200" s="16" t="s">
        <v>449</v>
      </c>
      <c r="E200" s="103">
        <v>14391</v>
      </c>
      <c r="F200" s="103">
        <v>14390</v>
      </c>
      <c r="G200" s="103">
        <v>1</v>
      </c>
    </row>
    <row r="201" spans="1:7" x14ac:dyDescent="0.25">
      <c r="A201" s="96">
        <v>37991</v>
      </c>
      <c r="B201" s="169">
        <v>1259</v>
      </c>
      <c r="C201" s="2" t="s">
        <v>1380</v>
      </c>
      <c r="D201" s="16" t="s">
        <v>450</v>
      </c>
      <c r="E201" s="103">
        <v>1</v>
      </c>
      <c r="F201" s="103">
        <v>0</v>
      </c>
      <c r="G201" s="103">
        <v>1</v>
      </c>
    </row>
    <row r="203" spans="1:7" ht="15.75" x14ac:dyDescent="0.25">
      <c r="A203" s="162" t="s">
        <v>31</v>
      </c>
      <c r="B203" s="203" t="s">
        <v>164</v>
      </c>
      <c r="C203" s="203"/>
      <c r="E203" s="129"/>
      <c r="F203" s="129"/>
      <c r="G203" s="128"/>
    </row>
    <row r="204" spans="1:7" ht="12.75" x14ac:dyDescent="0.2">
      <c r="A204" s="204" t="s">
        <v>1</v>
      </c>
      <c r="B204" s="205"/>
      <c r="C204" s="205"/>
      <c r="D204" s="205"/>
      <c r="E204" s="205"/>
      <c r="F204" s="205"/>
      <c r="G204" s="206"/>
    </row>
    <row r="205" spans="1:7" ht="30" x14ac:dyDescent="0.2">
      <c r="A205" s="163" t="s">
        <v>2</v>
      </c>
      <c r="B205" s="164" t="s">
        <v>3</v>
      </c>
      <c r="C205" s="1" t="s">
        <v>4</v>
      </c>
      <c r="D205" s="8" t="s">
        <v>5</v>
      </c>
      <c r="E205" s="130" t="s">
        <v>6</v>
      </c>
      <c r="F205" s="131" t="s">
        <v>7</v>
      </c>
      <c r="G205" s="131" t="s">
        <v>8</v>
      </c>
    </row>
    <row r="206" spans="1:7" x14ac:dyDescent="0.25">
      <c r="A206" s="96">
        <v>43110</v>
      </c>
      <c r="B206" s="101">
        <v>4815</v>
      </c>
      <c r="C206" s="2" t="s">
        <v>1380</v>
      </c>
      <c r="D206" s="16" t="s">
        <v>140</v>
      </c>
      <c r="E206" s="125">
        <v>7050.5</v>
      </c>
      <c r="F206" s="103">
        <f>[4]VERIFICADOS!K1</f>
        <v>3348.9874999999997</v>
      </c>
      <c r="G206" s="103">
        <f>[4]VERIFICADOS!L1</f>
        <v>3701.5125000000003</v>
      </c>
    </row>
    <row r="207" spans="1:7" x14ac:dyDescent="0.25">
      <c r="A207" s="96">
        <v>43425</v>
      </c>
      <c r="B207" s="101">
        <v>5029</v>
      </c>
      <c r="C207" s="2" t="s">
        <v>1380</v>
      </c>
      <c r="D207" s="16" t="s">
        <v>141</v>
      </c>
      <c r="E207" s="125">
        <v>6094.67</v>
      </c>
      <c r="F207" s="103">
        <f>[4]VERIFICADOS!K2</f>
        <v>2387.0790833333331</v>
      </c>
      <c r="G207" s="103">
        <f>[4]VERIFICADOS!L2</f>
        <v>3707.590916666667</v>
      </c>
    </row>
    <row r="208" spans="1:7" x14ac:dyDescent="0.25">
      <c r="A208" s="96">
        <v>43425</v>
      </c>
      <c r="B208" s="101">
        <v>5028</v>
      </c>
      <c r="C208" s="2" t="s">
        <v>1380</v>
      </c>
      <c r="D208" s="16" t="s">
        <v>142</v>
      </c>
      <c r="E208" s="125">
        <v>6094.67</v>
      </c>
      <c r="F208" s="103">
        <f>[4]VERIFICADOS!K3</f>
        <v>2387.0790833333331</v>
      </c>
      <c r="G208" s="103">
        <f>[4]VERIFICADOS!L3</f>
        <v>3707.590916666667</v>
      </c>
    </row>
    <row r="209" spans="1:7" x14ac:dyDescent="0.25">
      <c r="A209" s="96">
        <v>42552</v>
      </c>
      <c r="B209" s="101">
        <v>3998</v>
      </c>
      <c r="C209" s="2" t="s">
        <v>1380</v>
      </c>
      <c r="D209" s="16" t="s">
        <v>143</v>
      </c>
      <c r="E209" s="125">
        <v>1</v>
      </c>
      <c r="F209" s="103">
        <f>[4]VERIFICADOS!K4</f>
        <v>0</v>
      </c>
      <c r="G209" s="103">
        <f>[4]VERIFICADOS!L4</f>
        <v>1</v>
      </c>
    </row>
    <row r="210" spans="1:7" x14ac:dyDescent="0.25">
      <c r="A210" s="96">
        <v>43762</v>
      </c>
      <c r="B210" s="101">
        <v>5308</v>
      </c>
      <c r="C210" s="2" t="s">
        <v>1380</v>
      </c>
      <c r="D210" s="16" t="s">
        <v>144</v>
      </c>
      <c r="E210" s="125">
        <v>7670</v>
      </c>
      <c r="F210" s="103">
        <f>[4]VERIFICADOS!K5</f>
        <v>2301</v>
      </c>
      <c r="G210" s="103">
        <f>[4]VERIFICADOS!L5</f>
        <v>5369</v>
      </c>
    </row>
    <row r="211" spans="1:7" x14ac:dyDescent="0.25">
      <c r="A211" s="96">
        <v>43013</v>
      </c>
      <c r="B211" s="101">
        <v>4770</v>
      </c>
      <c r="C211" s="2" t="s">
        <v>1380</v>
      </c>
      <c r="D211" s="16" t="s">
        <v>145</v>
      </c>
      <c r="E211" s="125">
        <v>8643.5</v>
      </c>
      <c r="F211" s="103">
        <f>[4]VERIFICADOS!K6</f>
        <v>4321.75</v>
      </c>
      <c r="G211" s="103">
        <f>[4]VERIFICADOS!L6</f>
        <v>4321.75</v>
      </c>
    </row>
    <row r="212" spans="1:7" x14ac:dyDescent="0.25">
      <c r="A212" s="96">
        <v>42835</v>
      </c>
      <c r="B212" s="101">
        <v>4650</v>
      </c>
      <c r="C212" s="2" t="s">
        <v>1380</v>
      </c>
      <c r="D212" s="16" t="s">
        <v>146</v>
      </c>
      <c r="E212" s="125">
        <v>18054</v>
      </c>
      <c r="F212" s="103">
        <f>[4]VERIFICADOS!K7</f>
        <v>9929.7000000000007</v>
      </c>
      <c r="G212" s="103">
        <f>[4]VERIFICADOS!L7</f>
        <v>8124.2999999999993</v>
      </c>
    </row>
    <row r="213" spans="1:7" x14ac:dyDescent="0.25">
      <c r="A213" s="96">
        <v>43616</v>
      </c>
      <c r="B213" s="101">
        <v>5259</v>
      </c>
      <c r="C213" s="2" t="s">
        <v>1380</v>
      </c>
      <c r="D213" s="16" t="s">
        <v>147</v>
      </c>
      <c r="E213" s="125">
        <v>38395</v>
      </c>
      <c r="F213" s="103">
        <f>[4]VERIFICADOS!K8</f>
        <v>38395</v>
      </c>
      <c r="G213" s="103">
        <f>[4]VERIFICADOS!L8</f>
        <v>1</v>
      </c>
    </row>
    <row r="214" spans="1:7" x14ac:dyDescent="0.25">
      <c r="A214" s="96">
        <v>42079</v>
      </c>
      <c r="B214" s="101">
        <v>3478</v>
      </c>
      <c r="C214" s="2" t="s">
        <v>1380</v>
      </c>
      <c r="D214" s="16" t="s">
        <v>148</v>
      </c>
      <c r="E214" s="125">
        <v>35878</v>
      </c>
      <c r="F214" s="103">
        <f>[4]VERIFICADOS!K9</f>
        <v>35877</v>
      </c>
      <c r="G214" s="103">
        <f>[4]VERIFICADOS!L9</f>
        <v>1</v>
      </c>
    </row>
    <row r="215" spans="1:7" x14ac:dyDescent="0.25">
      <c r="A215" s="96">
        <v>42559</v>
      </c>
      <c r="B215" s="101">
        <v>3997</v>
      </c>
      <c r="C215" s="2" t="s">
        <v>1380</v>
      </c>
      <c r="D215" s="16" t="s">
        <v>149</v>
      </c>
      <c r="E215" s="125">
        <v>1</v>
      </c>
      <c r="F215" s="103">
        <f>[4]VERIFICADOS!K10</f>
        <v>0</v>
      </c>
      <c r="G215" s="103">
        <f>[4]VERIFICADOS!L10</f>
        <v>1</v>
      </c>
    </row>
    <row r="216" spans="1:7" x14ac:dyDescent="0.25">
      <c r="A216" s="96">
        <v>38108</v>
      </c>
      <c r="B216" s="101">
        <v>964</v>
      </c>
      <c r="C216" s="2" t="s">
        <v>1380</v>
      </c>
      <c r="D216" s="16" t="s">
        <v>150</v>
      </c>
      <c r="E216" s="125">
        <v>1</v>
      </c>
      <c r="F216" s="124">
        <f>[4]VERIFICADOS!K11</f>
        <v>0</v>
      </c>
      <c r="G216" s="103">
        <f>[4]VERIFICADOS!L11</f>
        <v>1</v>
      </c>
    </row>
    <row r="217" spans="1:7" x14ac:dyDescent="0.25">
      <c r="A217" s="107">
        <v>44461</v>
      </c>
      <c r="B217" s="106">
        <v>5367</v>
      </c>
      <c r="C217" s="2" t="s">
        <v>1380</v>
      </c>
      <c r="D217" s="17" t="s">
        <v>151</v>
      </c>
      <c r="E217" s="132">
        <v>13799.65</v>
      </c>
      <c r="F217" s="103">
        <f>[4]VERIFICADOS!K12</f>
        <v>4983.2069444444442</v>
      </c>
      <c r="G217" s="103">
        <f>[4]VERIFICADOS!L12</f>
        <v>8816.4430555555555</v>
      </c>
    </row>
    <row r="218" spans="1:7" x14ac:dyDescent="0.25">
      <c r="A218" s="96">
        <v>42079</v>
      </c>
      <c r="B218" s="101">
        <v>3477</v>
      </c>
      <c r="C218" s="2" t="s">
        <v>1380</v>
      </c>
      <c r="D218" s="16" t="s">
        <v>152</v>
      </c>
      <c r="E218" s="125">
        <v>7900</v>
      </c>
      <c r="F218" s="103">
        <f>[4]VERIFICADOS!K13</f>
        <v>7899</v>
      </c>
      <c r="G218" s="103">
        <f>[4]VERIFICADOS!L13</f>
        <v>1</v>
      </c>
    </row>
    <row r="219" spans="1:7" x14ac:dyDescent="0.25">
      <c r="A219" s="96">
        <v>42664</v>
      </c>
      <c r="B219" s="101">
        <v>4407</v>
      </c>
      <c r="C219" s="2" t="s">
        <v>1380</v>
      </c>
      <c r="D219" s="16" t="s">
        <v>153</v>
      </c>
      <c r="E219" s="125">
        <v>7670</v>
      </c>
      <c r="F219" s="103">
        <f>[4]VERIFICADOS!K14</f>
        <v>7669</v>
      </c>
      <c r="G219" s="103">
        <f>[4]VERIFICADOS!L14</f>
        <v>1</v>
      </c>
    </row>
    <row r="220" spans="1:7" x14ac:dyDescent="0.25">
      <c r="A220" s="96">
        <v>43762</v>
      </c>
      <c r="B220" s="101">
        <v>5299</v>
      </c>
      <c r="C220" s="2" t="s">
        <v>1380</v>
      </c>
      <c r="D220" s="16" t="s">
        <v>154</v>
      </c>
      <c r="E220" s="125">
        <v>16107</v>
      </c>
      <c r="F220" s="103">
        <f>[4]VERIFICADOS!K15</f>
        <v>9664.1999999999989</v>
      </c>
      <c r="G220" s="103">
        <f>[4]VERIFICADOS!L15</f>
        <v>6442.8000000000011</v>
      </c>
    </row>
    <row r="221" spans="1:7" x14ac:dyDescent="0.25">
      <c r="A221" s="96">
        <v>43192</v>
      </c>
      <c r="B221" s="101">
        <v>4849</v>
      </c>
      <c r="C221" s="2" t="s">
        <v>1380</v>
      </c>
      <c r="D221" s="16" t="s">
        <v>155</v>
      </c>
      <c r="E221" s="125">
        <v>33848.11</v>
      </c>
      <c r="F221" s="103">
        <f>[4]VERIFICADOS!K16</f>
        <v>33846.11</v>
      </c>
      <c r="G221" s="103">
        <f>[4]VERIFICADOS!L16</f>
        <v>2</v>
      </c>
    </row>
    <row r="222" spans="1:7" x14ac:dyDescent="0.25">
      <c r="A222" s="96">
        <v>43762</v>
      </c>
      <c r="B222" s="101">
        <v>5304</v>
      </c>
      <c r="C222" s="2" t="s">
        <v>1380</v>
      </c>
      <c r="D222" s="16" t="s">
        <v>156</v>
      </c>
      <c r="E222" s="125">
        <v>9735</v>
      </c>
      <c r="F222" s="103">
        <f>[4]VERIFICADOS!K17</f>
        <v>2920.5</v>
      </c>
      <c r="G222" s="103">
        <f>[4]VERIFICADOS!L17</f>
        <v>6814.5</v>
      </c>
    </row>
    <row r="223" spans="1:7" x14ac:dyDescent="0.25">
      <c r="A223" s="96">
        <v>42552</v>
      </c>
      <c r="B223" s="101">
        <v>3985</v>
      </c>
      <c r="C223" s="2" t="s">
        <v>1380</v>
      </c>
      <c r="D223" s="16" t="s">
        <v>157</v>
      </c>
      <c r="E223" s="125">
        <v>1</v>
      </c>
      <c r="F223" s="103">
        <f>[4]VERIFICADOS!K18</f>
        <v>0</v>
      </c>
      <c r="G223" s="103">
        <f>[4]VERIFICADOS!L18</f>
        <v>1</v>
      </c>
    </row>
    <row r="224" spans="1:7" x14ac:dyDescent="0.25">
      <c r="A224" s="167">
        <v>42250</v>
      </c>
      <c r="B224" s="168">
        <v>3488</v>
      </c>
      <c r="C224" s="2" t="s">
        <v>1380</v>
      </c>
      <c r="D224" s="18" t="s">
        <v>158</v>
      </c>
      <c r="E224" s="133">
        <v>5085.8</v>
      </c>
      <c r="F224" s="103">
        <f>[4]VERIFICADOS!K19</f>
        <v>3602.4416666666666</v>
      </c>
      <c r="G224" s="103">
        <f>[4]VERIFICADOS!L19</f>
        <v>1483.3583333333336</v>
      </c>
    </row>
    <row r="225" spans="1:7" x14ac:dyDescent="0.25">
      <c r="A225" s="96">
        <v>43762</v>
      </c>
      <c r="B225" s="101">
        <v>5300</v>
      </c>
      <c r="C225" s="2" t="s">
        <v>1380</v>
      </c>
      <c r="D225" s="16" t="s">
        <v>159</v>
      </c>
      <c r="E225" s="125">
        <v>7670</v>
      </c>
      <c r="F225" s="103">
        <f>[4]VERIFICADOS!K20</f>
        <v>2301</v>
      </c>
      <c r="G225" s="103">
        <f>[4]VERIFICADOS!L20</f>
        <v>5369</v>
      </c>
    </row>
    <row r="226" spans="1:7" x14ac:dyDescent="0.25">
      <c r="A226" s="96">
        <v>42552</v>
      </c>
      <c r="B226" s="101">
        <v>3983</v>
      </c>
      <c r="C226" s="2" t="s">
        <v>1380</v>
      </c>
      <c r="D226" s="16" t="s">
        <v>160</v>
      </c>
      <c r="E226" s="125">
        <v>2124</v>
      </c>
      <c r="F226" s="103">
        <f>[4]VERIFICADOS!K21</f>
        <v>2123</v>
      </c>
      <c r="G226" s="103">
        <f>[4]VERIFICADOS!L21</f>
        <v>1</v>
      </c>
    </row>
    <row r="227" spans="1:7" x14ac:dyDescent="0.25">
      <c r="A227" s="167">
        <v>41421</v>
      </c>
      <c r="B227" s="168">
        <v>3043</v>
      </c>
      <c r="C227" s="2" t="s">
        <v>1380</v>
      </c>
      <c r="D227" s="18" t="s">
        <v>100</v>
      </c>
      <c r="E227" s="133">
        <v>5295.8</v>
      </c>
      <c r="F227" s="103">
        <f>[1]COMPRAS!K1</f>
        <v>5294.8</v>
      </c>
      <c r="G227" s="139">
        <f>[1]COMPRAS!L1</f>
        <v>1</v>
      </c>
    </row>
    <row r="228" spans="1:7" x14ac:dyDescent="0.25">
      <c r="A228" s="167">
        <v>42172</v>
      </c>
      <c r="B228" s="168">
        <v>3743</v>
      </c>
      <c r="C228" s="2" t="s">
        <v>1380</v>
      </c>
      <c r="D228" s="18" t="s">
        <v>161</v>
      </c>
      <c r="E228" s="133">
        <v>5664</v>
      </c>
      <c r="F228" s="103">
        <f>[1]COMPRAS!K2</f>
        <v>5663</v>
      </c>
      <c r="G228" s="139">
        <f>[1]COMPRAS!L2</f>
        <v>1</v>
      </c>
    </row>
    <row r="229" spans="1:7" x14ac:dyDescent="0.25">
      <c r="A229" s="96">
        <v>37991</v>
      </c>
      <c r="B229" s="101">
        <v>368</v>
      </c>
      <c r="C229" s="2" t="s">
        <v>1380</v>
      </c>
      <c r="D229" s="16" t="s">
        <v>162</v>
      </c>
      <c r="E229" s="125">
        <v>1</v>
      </c>
      <c r="F229" s="103">
        <f>[1]COMPRAS!K3</f>
        <v>0</v>
      </c>
      <c r="G229" s="140">
        <f>[1]COMPRAS!L3</f>
        <v>1</v>
      </c>
    </row>
    <row r="230" spans="1:7" x14ac:dyDescent="0.25">
      <c r="A230" s="167">
        <v>42895</v>
      </c>
      <c r="B230" s="168">
        <v>4751</v>
      </c>
      <c r="C230" s="2" t="s">
        <v>1380</v>
      </c>
      <c r="D230" s="18" t="s">
        <v>163</v>
      </c>
      <c r="E230" s="133">
        <v>3400</v>
      </c>
      <c r="F230" s="103">
        <f>[1]COMPRAS!K4</f>
        <v>1813.3333333333333</v>
      </c>
      <c r="G230" s="139">
        <f>[1]COMPRAS!L4</f>
        <v>1586.6666666666667</v>
      </c>
    </row>
    <row r="231" spans="1:7" x14ac:dyDescent="0.25">
      <c r="A231" s="166"/>
      <c r="B231" s="101"/>
      <c r="C231" s="2"/>
      <c r="D231" s="16"/>
      <c r="E231" s="125"/>
      <c r="F231" s="103"/>
      <c r="G231" s="103"/>
    </row>
    <row r="233" spans="1:7" ht="15.75" x14ac:dyDescent="0.25">
      <c r="A233" s="162" t="s">
        <v>31</v>
      </c>
      <c r="B233" s="203" t="s">
        <v>201</v>
      </c>
      <c r="C233" s="203"/>
      <c r="E233" s="129"/>
      <c r="F233" s="129"/>
      <c r="G233" s="128"/>
    </row>
    <row r="234" spans="1:7" ht="12.75" x14ac:dyDescent="0.2">
      <c r="A234" s="204" t="s">
        <v>1</v>
      </c>
      <c r="B234" s="205"/>
      <c r="C234" s="205"/>
      <c r="D234" s="205"/>
      <c r="E234" s="205"/>
      <c r="F234" s="205"/>
      <c r="G234" s="206"/>
    </row>
    <row r="235" spans="1:7" ht="30" x14ac:dyDescent="0.2">
      <c r="A235" s="163" t="s">
        <v>2</v>
      </c>
      <c r="B235" s="164" t="s">
        <v>3</v>
      </c>
      <c r="C235" s="1" t="s">
        <v>4</v>
      </c>
      <c r="D235" s="8" t="s">
        <v>5</v>
      </c>
      <c r="E235" s="130" t="s">
        <v>6</v>
      </c>
      <c r="F235" s="131" t="s">
        <v>7</v>
      </c>
      <c r="G235" s="131" t="s">
        <v>8</v>
      </c>
    </row>
    <row r="236" spans="1:7" x14ac:dyDescent="0.25">
      <c r="A236" s="157">
        <v>40360</v>
      </c>
      <c r="B236" s="165">
        <v>2461</v>
      </c>
      <c r="C236" s="2" t="s">
        <v>1380</v>
      </c>
      <c r="D236" s="14" t="s">
        <v>165</v>
      </c>
      <c r="E236" s="123">
        <v>7772</v>
      </c>
      <c r="F236" s="124">
        <v>7771</v>
      </c>
      <c r="G236" s="103">
        <v>1</v>
      </c>
    </row>
    <row r="237" spans="1:7" x14ac:dyDescent="0.25">
      <c r="A237" s="96">
        <v>40360</v>
      </c>
      <c r="B237" s="101">
        <v>2485</v>
      </c>
      <c r="C237" s="2" t="s">
        <v>1380</v>
      </c>
      <c r="D237" s="16" t="s">
        <v>166</v>
      </c>
      <c r="E237" s="125">
        <v>11484</v>
      </c>
      <c r="F237" s="103">
        <v>11483</v>
      </c>
      <c r="G237" s="103">
        <v>1</v>
      </c>
    </row>
    <row r="238" spans="1:7" x14ac:dyDescent="0.25">
      <c r="A238" s="96">
        <v>39478</v>
      </c>
      <c r="B238" s="101">
        <v>1987</v>
      </c>
      <c r="C238" s="2" t="s">
        <v>1380</v>
      </c>
      <c r="D238" s="16" t="s">
        <v>167</v>
      </c>
      <c r="E238" s="125">
        <v>4060</v>
      </c>
      <c r="F238" s="103">
        <v>4059</v>
      </c>
      <c r="G238" s="103">
        <v>1</v>
      </c>
    </row>
    <row r="239" spans="1:7" x14ac:dyDescent="0.25">
      <c r="A239" s="96">
        <v>37991</v>
      </c>
      <c r="B239" s="101">
        <v>437</v>
      </c>
      <c r="C239" s="2" t="s">
        <v>1380</v>
      </c>
      <c r="D239" s="16" t="s">
        <v>83</v>
      </c>
      <c r="E239" s="125">
        <v>1</v>
      </c>
      <c r="F239" s="103">
        <v>0</v>
      </c>
      <c r="G239" s="103">
        <v>1</v>
      </c>
    </row>
    <row r="240" spans="1:7" x14ac:dyDescent="0.25">
      <c r="A240" s="96">
        <v>37991</v>
      </c>
      <c r="B240" s="101">
        <v>435</v>
      </c>
      <c r="C240" s="2" t="s">
        <v>1380</v>
      </c>
      <c r="D240" s="16" t="s">
        <v>168</v>
      </c>
      <c r="E240" s="125">
        <v>1</v>
      </c>
      <c r="F240" s="103">
        <v>0</v>
      </c>
      <c r="G240" s="103">
        <v>1</v>
      </c>
    </row>
    <row r="241" spans="1:7" x14ac:dyDescent="0.25">
      <c r="A241" s="96">
        <v>37991</v>
      </c>
      <c r="B241" s="101">
        <v>419</v>
      </c>
      <c r="C241" s="2" t="s">
        <v>1380</v>
      </c>
      <c r="D241" s="16" t="s">
        <v>169</v>
      </c>
      <c r="E241" s="125">
        <v>1</v>
      </c>
      <c r="F241" s="103">
        <v>0</v>
      </c>
      <c r="G241" s="103">
        <v>1</v>
      </c>
    </row>
    <row r="242" spans="1:7" x14ac:dyDescent="0.25">
      <c r="A242" s="96">
        <v>41868</v>
      </c>
      <c r="B242" s="101">
        <v>3194</v>
      </c>
      <c r="C242" s="2" t="s">
        <v>1380</v>
      </c>
      <c r="D242" s="16" t="s">
        <v>170</v>
      </c>
      <c r="E242" s="125">
        <v>82687.5</v>
      </c>
      <c r="F242" s="103">
        <v>82686.5</v>
      </c>
      <c r="G242" s="103">
        <v>1</v>
      </c>
    </row>
    <row r="243" spans="1:7" x14ac:dyDescent="0.25">
      <c r="A243" s="166">
        <v>43591</v>
      </c>
      <c r="B243" s="101">
        <v>5188</v>
      </c>
      <c r="C243" s="2" t="s">
        <v>1380</v>
      </c>
      <c r="D243" s="16" t="s">
        <v>171</v>
      </c>
      <c r="E243" s="125">
        <v>100300</v>
      </c>
      <c r="F243" s="103">
        <v>100300</v>
      </c>
      <c r="G243" s="103">
        <v>1</v>
      </c>
    </row>
    <row r="244" spans="1:7" x14ac:dyDescent="0.25">
      <c r="A244" s="166">
        <v>42695</v>
      </c>
      <c r="B244" s="101">
        <v>4404</v>
      </c>
      <c r="C244" s="2" t="s">
        <v>1380</v>
      </c>
      <c r="D244" s="16" t="s">
        <v>172</v>
      </c>
      <c r="E244" s="125">
        <v>30178.5</v>
      </c>
      <c r="F244" s="103">
        <v>30177.5</v>
      </c>
      <c r="G244" s="103">
        <v>1</v>
      </c>
    </row>
    <row r="245" spans="1:7" x14ac:dyDescent="0.25">
      <c r="A245" s="96">
        <v>42753</v>
      </c>
      <c r="B245" s="101">
        <v>4458</v>
      </c>
      <c r="C245" s="2" t="s">
        <v>1380</v>
      </c>
      <c r="D245" s="16" t="s">
        <v>90</v>
      </c>
      <c r="E245" s="125">
        <v>7776.2</v>
      </c>
      <c r="F245" s="103">
        <v>4471.3149999999996</v>
      </c>
      <c r="G245" s="103">
        <v>3304.8850000000002</v>
      </c>
    </row>
    <row r="246" spans="1:7" x14ac:dyDescent="0.25">
      <c r="A246" s="166">
        <v>42234</v>
      </c>
      <c r="B246" s="101">
        <v>3813</v>
      </c>
      <c r="C246" s="2" t="s">
        <v>1380</v>
      </c>
      <c r="D246" s="16" t="s">
        <v>173</v>
      </c>
      <c r="E246" s="125">
        <v>32000</v>
      </c>
      <c r="F246" s="103">
        <v>31999</v>
      </c>
      <c r="G246" s="103">
        <v>1</v>
      </c>
    </row>
    <row r="247" spans="1:7" x14ac:dyDescent="0.25">
      <c r="A247" s="166">
        <v>42234</v>
      </c>
      <c r="B247" s="101">
        <v>3815</v>
      </c>
      <c r="C247" s="2" t="s">
        <v>1380</v>
      </c>
      <c r="D247" s="16" t="s">
        <v>174</v>
      </c>
      <c r="E247" s="125">
        <v>32000</v>
      </c>
      <c r="F247" s="103">
        <v>31999</v>
      </c>
      <c r="G247" s="103">
        <v>1</v>
      </c>
    </row>
    <row r="248" spans="1:7" x14ac:dyDescent="0.25">
      <c r="A248" s="96">
        <v>37991</v>
      </c>
      <c r="B248" s="101">
        <v>606</v>
      </c>
      <c r="C248" s="2" t="s">
        <v>1380</v>
      </c>
      <c r="D248" s="16" t="s">
        <v>175</v>
      </c>
      <c r="E248" s="125">
        <v>1</v>
      </c>
      <c r="F248" s="103">
        <v>0</v>
      </c>
      <c r="G248" s="103">
        <v>1</v>
      </c>
    </row>
    <row r="249" spans="1:7" x14ac:dyDescent="0.25">
      <c r="A249" s="96">
        <v>39878</v>
      </c>
      <c r="B249" s="101">
        <v>687</v>
      </c>
      <c r="C249" s="2" t="s">
        <v>1380</v>
      </c>
      <c r="D249" s="16" t="s">
        <v>176</v>
      </c>
      <c r="E249" s="125">
        <v>1</v>
      </c>
      <c r="F249" s="103">
        <v>0</v>
      </c>
      <c r="G249" s="103">
        <v>1</v>
      </c>
    </row>
    <row r="250" spans="1:7" x14ac:dyDescent="0.25">
      <c r="A250" s="96">
        <v>40185</v>
      </c>
      <c r="B250" s="101">
        <v>2463</v>
      </c>
      <c r="C250" s="2" t="s">
        <v>1380</v>
      </c>
      <c r="D250" s="16" t="s">
        <v>177</v>
      </c>
      <c r="E250" s="125">
        <v>27695</v>
      </c>
      <c r="F250" s="103">
        <v>27694</v>
      </c>
      <c r="G250" s="103">
        <v>1</v>
      </c>
    </row>
    <row r="251" spans="1:7" x14ac:dyDescent="0.25">
      <c r="A251" s="166">
        <v>42234</v>
      </c>
      <c r="B251" s="101">
        <v>3817</v>
      </c>
      <c r="C251" s="2" t="s">
        <v>1380</v>
      </c>
      <c r="D251" s="16" t="s">
        <v>178</v>
      </c>
      <c r="E251" s="125">
        <v>28302.3</v>
      </c>
      <c r="F251" s="103">
        <v>28301.3</v>
      </c>
      <c r="G251" s="103">
        <v>1</v>
      </c>
    </row>
    <row r="252" spans="1:7" x14ac:dyDescent="0.25">
      <c r="A252" s="166">
        <v>42234</v>
      </c>
      <c r="B252" s="101">
        <v>3816</v>
      </c>
      <c r="C252" s="2" t="s">
        <v>1380</v>
      </c>
      <c r="D252" s="16" t="s">
        <v>179</v>
      </c>
      <c r="E252" s="125">
        <v>9558</v>
      </c>
      <c r="F252" s="103">
        <v>9557</v>
      </c>
      <c r="G252" s="103">
        <v>1</v>
      </c>
    </row>
    <row r="253" spans="1:7" x14ac:dyDescent="0.25">
      <c r="A253" s="166">
        <v>40136</v>
      </c>
      <c r="B253" s="101">
        <v>1877</v>
      </c>
      <c r="C253" s="2" t="s">
        <v>1380</v>
      </c>
      <c r="D253" s="16" t="s">
        <v>180</v>
      </c>
      <c r="E253" s="125">
        <v>4506.6000000000004</v>
      </c>
      <c r="F253" s="103">
        <v>4505.6000000000004</v>
      </c>
      <c r="G253" s="103">
        <v>1</v>
      </c>
    </row>
    <row r="254" spans="1:7" x14ac:dyDescent="0.25">
      <c r="A254" s="166">
        <v>44378</v>
      </c>
      <c r="B254" s="101">
        <v>5354</v>
      </c>
      <c r="C254" s="2" t="s">
        <v>1380</v>
      </c>
      <c r="D254" s="16" t="s">
        <v>181</v>
      </c>
      <c r="E254" s="125">
        <v>59000</v>
      </c>
      <c r="F254" s="103">
        <v>24583.333333333332</v>
      </c>
      <c r="G254" s="103">
        <v>34416.666666666672</v>
      </c>
    </row>
    <row r="255" spans="1:7" x14ac:dyDescent="0.25">
      <c r="A255" s="166">
        <v>43591</v>
      </c>
      <c r="B255" s="101">
        <v>5189</v>
      </c>
      <c r="C255" s="2" t="s">
        <v>1380</v>
      </c>
      <c r="D255" s="16" t="s">
        <v>54</v>
      </c>
      <c r="E255" s="125">
        <v>11800</v>
      </c>
      <c r="F255" s="103">
        <v>11800</v>
      </c>
      <c r="G255" s="103">
        <v>1</v>
      </c>
    </row>
    <row r="256" spans="1:7" x14ac:dyDescent="0.25">
      <c r="A256" s="166">
        <v>42552</v>
      </c>
      <c r="B256" s="101">
        <v>3966</v>
      </c>
      <c r="C256" s="2" t="s">
        <v>1380</v>
      </c>
      <c r="D256" s="16" t="s">
        <v>182</v>
      </c>
      <c r="E256" s="125">
        <v>1</v>
      </c>
      <c r="F256" s="103">
        <v>0</v>
      </c>
      <c r="G256" s="103">
        <v>1</v>
      </c>
    </row>
    <row r="257" spans="1:7" x14ac:dyDescent="0.25">
      <c r="A257" s="166">
        <v>42695</v>
      </c>
      <c r="B257" s="101">
        <v>4405</v>
      </c>
      <c r="C257" s="2" t="s">
        <v>1380</v>
      </c>
      <c r="D257" s="16" t="s">
        <v>183</v>
      </c>
      <c r="E257" s="125">
        <v>7670</v>
      </c>
      <c r="F257" s="103">
        <v>7669</v>
      </c>
      <c r="G257" s="103">
        <v>1</v>
      </c>
    </row>
    <row r="258" spans="1:7" x14ac:dyDescent="0.25">
      <c r="A258" s="96">
        <v>42695</v>
      </c>
      <c r="B258" s="101">
        <v>3151</v>
      </c>
      <c r="C258" s="2" t="s">
        <v>1380</v>
      </c>
      <c r="D258" s="16" t="s">
        <v>153</v>
      </c>
      <c r="E258" s="141">
        <v>7670</v>
      </c>
      <c r="F258" s="103">
        <v>7669</v>
      </c>
      <c r="G258" s="103">
        <v>1</v>
      </c>
    </row>
    <row r="259" spans="1:7" x14ac:dyDescent="0.25">
      <c r="A259" s="166">
        <v>42234</v>
      </c>
      <c r="B259" s="101">
        <v>3812</v>
      </c>
      <c r="C259" s="2" t="s">
        <v>1380</v>
      </c>
      <c r="D259" s="16" t="s">
        <v>184</v>
      </c>
      <c r="E259" s="125">
        <v>6350</v>
      </c>
      <c r="F259" s="103">
        <v>6349</v>
      </c>
      <c r="G259" s="103">
        <v>1</v>
      </c>
    </row>
    <row r="260" spans="1:7" x14ac:dyDescent="0.25">
      <c r="A260" s="96">
        <v>37991</v>
      </c>
      <c r="B260" s="101">
        <v>605</v>
      </c>
      <c r="C260" s="2" t="s">
        <v>1380</v>
      </c>
      <c r="D260" s="16" t="s">
        <v>185</v>
      </c>
      <c r="E260" s="125">
        <v>1</v>
      </c>
      <c r="F260" s="103">
        <v>0</v>
      </c>
      <c r="G260" s="103">
        <v>1</v>
      </c>
    </row>
    <row r="261" spans="1:7" x14ac:dyDescent="0.25">
      <c r="A261" s="96">
        <v>40360</v>
      </c>
      <c r="B261" s="101">
        <v>2390</v>
      </c>
      <c r="C261" s="2" t="s">
        <v>1380</v>
      </c>
      <c r="D261" s="16" t="s">
        <v>186</v>
      </c>
      <c r="E261" s="125">
        <v>4060</v>
      </c>
      <c r="F261" s="103">
        <v>4059</v>
      </c>
      <c r="G261" s="103">
        <v>1</v>
      </c>
    </row>
    <row r="262" spans="1:7" x14ac:dyDescent="0.25">
      <c r="A262" s="96">
        <v>40360</v>
      </c>
      <c r="B262" s="101">
        <v>2481</v>
      </c>
      <c r="C262" s="2" t="s">
        <v>1380</v>
      </c>
      <c r="D262" s="16" t="s">
        <v>187</v>
      </c>
      <c r="E262" s="125">
        <v>4060</v>
      </c>
      <c r="F262" s="103">
        <v>4059</v>
      </c>
      <c r="G262" s="103">
        <v>1</v>
      </c>
    </row>
    <row r="263" spans="1:7" x14ac:dyDescent="0.25">
      <c r="A263" s="96">
        <v>40360</v>
      </c>
      <c r="B263" s="101">
        <v>2658</v>
      </c>
      <c r="C263" s="2" t="s">
        <v>1380</v>
      </c>
      <c r="D263" s="16" t="s">
        <v>188</v>
      </c>
      <c r="E263" s="142">
        <v>23084</v>
      </c>
      <c r="F263" s="103">
        <v>23083</v>
      </c>
      <c r="G263" s="103">
        <v>1</v>
      </c>
    </row>
    <row r="264" spans="1:7" x14ac:dyDescent="0.25">
      <c r="A264" s="96">
        <v>40360</v>
      </c>
      <c r="B264" s="101">
        <v>2483</v>
      </c>
      <c r="C264" s="2" t="s">
        <v>1380</v>
      </c>
      <c r="D264" s="16" t="s">
        <v>189</v>
      </c>
      <c r="E264" s="125">
        <v>23084</v>
      </c>
      <c r="F264" s="103">
        <v>23083</v>
      </c>
      <c r="G264" s="103">
        <v>1</v>
      </c>
    </row>
    <row r="265" spans="1:7" x14ac:dyDescent="0.25">
      <c r="A265" s="96">
        <v>42787</v>
      </c>
      <c r="B265" s="101">
        <v>4575</v>
      </c>
      <c r="C265" s="2" t="s">
        <v>1380</v>
      </c>
      <c r="D265" s="16" t="s">
        <v>72</v>
      </c>
      <c r="E265" s="125">
        <v>5929.25</v>
      </c>
      <c r="F265" s="103">
        <v>3359.9083333333328</v>
      </c>
      <c r="G265" s="103">
        <v>2569.3416666666672</v>
      </c>
    </row>
    <row r="266" spans="1:7" x14ac:dyDescent="0.25">
      <c r="A266" s="96">
        <v>42787</v>
      </c>
      <c r="B266" s="101">
        <v>4576</v>
      </c>
      <c r="C266" s="2" t="s">
        <v>1380</v>
      </c>
      <c r="D266" s="16" t="s">
        <v>72</v>
      </c>
      <c r="E266" s="125">
        <v>5929.5</v>
      </c>
      <c r="F266" s="103">
        <v>3360.05</v>
      </c>
      <c r="G266" s="103">
        <v>2569.4499999999998</v>
      </c>
    </row>
    <row r="267" spans="1:7" x14ac:dyDescent="0.25">
      <c r="A267" s="96">
        <v>42787</v>
      </c>
      <c r="B267" s="101">
        <v>4578</v>
      </c>
      <c r="C267" s="2" t="s">
        <v>1380</v>
      </c>
      <c r="D267" s="16" t="s">
        <v>72</v>
      </c>
      <c r="E267" s="125">
        <v>5929.5</v>
      </c>
      <c r="F267" s="103">
        <v>3360.05</v>
      </c>
      <c r="G267" s="103">
        <v>2569.4499999999998</v>
      </c>
    </row>
    <row r="268" spans="1:7" x14ac:dyDescent="0.25">
      <c r="A268" s="96">
        <v>43790</v>
      </c>
      <c r="B268" s="101">
        <v>5313</v>
      </c>
      <c r="C268" s="2" t="s">
        <v>1380</v>
      </c>
      <c r="D268" s="16" t="s">
        <v>190</v>
      </c>
      <c r="E268" s="125">
        <v>25960</v>
      </c>
      <c r="F268" s="103">
        <v>7571.666666666667</v>
      </c>
      <c r="G268" s="103">
        <v>18388.333333333332</v>
      </c>
    </row>
    <row r="269" spans="1:7" x14ac:dyDescent="0.25">
      <c r="A269" s="166">
        <v>41946</v>
      </c>
      <c r="B269" s="101">
        <v>3230</v>
      </c>
      <c r="C269" s="2" t="s">
        <v>1380</v>
      </c>
      <c r="D269" s="16" t="s">
        <v>191</v>
      </c>
      <c r="E269" s="125">
        <v>2242</v>
      </c>
      <c r="F269" s="103">
        <v>2241</v>
      </c>
      <c r="G269" s="103">
        <v>1</v>
      </c>
    </row>
    <row r="270" spans="1:7" x14ac:dyDescent="0.25">
      <c r="A270" s="96">
        <v>43206</v>
      </c>
      <c r="B270" s="101">
        <v>4861</v>
      </c>
      <c r="C270" s="2" t="s">
        <v>1380</v>
      </c>
      <c r="D270" s="16" t="s">
        <v>192</v>
      </c>
      <c r="E270" s="125">
        <v>506025.3</v>
      </c>
      <c r="F270" s="103">
        <v>455422.76999999996</v>
      </c>
      <c r="G270" s="103">
        <v>50602.530000000028</v>
      </c>
    </row>
    <row r="271" spans="1:7" x14ac:dyDescent="0.25">
      <c r="A271" s="96">
        <v>42762</v>
      </c>
      <c r="B271" s="169">
        <v>4487</v>
      </c>
      <c r="C271" s="2" t="s">
        <v>1380</v>
      </c>
      <c r="D271" s="16" t="s">
        <v>193</v>
      </c>
      <c r="E271" s="125">
        <v>10595</v>
      </c>
      <c r="F271" s="103">
        <v>10595</v>
      </c>
      <c r="G271" s="103">
        <v>1</v>
      </c>
    </row>
    <row r="272" spans="1:7" x14ac:dyDescent="0.25">
      <c r="A272" s="96">
        <v>42754</v>
      </c>
      <c r="B272" s="169">
        <v>4469</v>
      </c>
      <c r="C272" s="2" t="s">
        <v>1380</v>
      </c>
      <c r="D272" s="16" t="s">
        <v>194</v>
      </c>
      <c r="E272" s="125">
        <v>16476.34</v>
      </c>
      <c r="F272" s="103">
        <v>9473.8954999999987</v>
      </c>
      <c r="G272" s="103">
        <v>7002.4445000000014</v>
      </c>
    </row>
    <row r="273" spans="1:7" x14ac:dyDescent="0.25">
      <c r="A273" s="96">
        <v>37991</v>
      </c>
      <c r="B273" s="169">
        <v>452</v>
      </c>
      <c r="C273" s="2" t="s">
        <v>1380</v>
      </c>
      <c r="D273" s="16" t="s">
        <v>195</v>
      </c>
      <c r="E273" s="125">
        <v>1</v>
      </c>
      <c r="F273" s="103">
        <v>0</v>
      </c>
      <c r="G273" s="103">
        <v>1</v>
      </c>
    </row>
    <row r="274" spans="1:7" x14ac:dyDescent="0.25">
      <c r="A274" s="96">
        <v>38108</v>
      </c>
      <c r="B274" s="169">
        <v>663</v>
      </c>
      <c r="C274" s="2" t="s">
        <v>1380</v>
      </c>
      <c r="D274" s="16" t="s">
        <v>196</v>
      </c>
      <c r="E274" s="125">
        <v>1</v>
      </c>
      <c r="F274" s="103">
        <v>0</v>
      </c>
      <c r="G274" s="103">
        <v>1</v>
      </c>
    </row>
    <row r="275" spans="1:7" x14ac:dyDescent="0.25">
      <c r="A275" s="96">
        <v>40360</v>
      </c>
      <c r="B275" s="169">
        <v>2494</v>
      </c>
      <c r="C275" s="2" t="s">
        <v>1380</v>
      </c>
      <c r="D275" s="16" t="s">
        <v>197</v>
      </c>
      <c r="E275" s="125">
        <v>4988</v>
      </c>
      <c r="F275" s="103">
        <v>4987</v>
      </c>
      <c r="G275" s="103">
        <v>1</v>
      </c>
    </row>
    <row r="276" spans="1:7" x14ac:dyDescent="0.25">
      <c r="A276" s="96">
        <v>40360</v>
      </c>
      <c r="B276" s="169">
        <v>2482</v>
      </c>
      <c r="C276" s="2" t="s">
        <v>1380</v>
      </c>
      <c r="D276" s="16" t="s">
        <v>198</v>
      </c>
      <c r="E276" s="141">
        <v>4060</v>
      </c>
      <c r="F276" s="103">
        <v>4059</v>
      </c>
      <c r="G276" s="103">
        <v>1</v>
      </c>
    </row>
    <row r="277" spans="1:7" x14ac:dyDescent="0.25">
      <c r="A277" s="96">
        <v>37991</v>
      </c>
      <c r="B277" s="169">
        <v>953</v>
      </c>
      <c r="C277" s="2" t="s">
        <v>1380</v>
      </c>
      <c r="D277" s="16" t="s">
        <v>199</v>
      </c>
      <c r="E277" s="125">
        <v>1</v>
      </c>
      <c r="F277" s="103">
        <f>[1]COMUNICACIONES!K1</f>
        <v>0</v>
      </c>
      <c r="G277" s="103">
        <f>[1]COMUNICACIONES!L1</f>
        <v>1</v>
      </c>
    </row>
    <row r="278" spans="1:7" x14ac:dyDescent="0.25">
      <c r="A278" s="96">
        <v>42552</v>
      </c>
      <c r="B278" s="169">
        <v>3945</v>
      </c>
      <c r="C278" s="2" t="s">
        <v>1380</v>
      </c>
      <c r="D278" s="16" t="s">
        <v>200</v>
      </c>
      <c r="E278" s="125">
        <v>18200.32</v>
      </c>
      <c r="F278" s="103">
        <f>[1]COMUNICACIONES!K2</f>
        <v>11375.199999999999</v>
      </c>
      <c r="G278" s="103">
        <f>[1]COMUNICACIONES!L2</f>
        <v>6825.1200000000008</v>
      </c>
    </row>
    <row r="279" spans="1:7" x14ac:dyDescent="0.25">
      <c r="A279" s="96">
        <v>42787</v>
      </c>
      <c r="B279" s="169">
        <v>4572</v>
      </c>
      <c r="C279" s="2" t="s">
        <v>1380</v>
      </c>
      <c r="D279" s="16" t="s">
        <v>72</v>
      </c>
      <c r="E279" s="125">
        <v>5929.5</v>
      </c>
      <c r="F279" s="103">
        <f>[1]COMUNICACIONES!K3</f>
        <v>3360.05</v>
      </c>
      <c r="G279" s="103">
        <f>[1]COMUNICACIONES!L3</f>
        <v>2569.4499999999998</v>
      </c>
    </row>
    <row r="280" spans="1:7" x14ac:dyDescent="0.25">
      <c r="A280" s="96"/>
      <c r="B280" s="101"/>
      <c r="C280" s="2" t="s">
        <v>1380</v>
      </c>
      <c r="D280" s="16"/>
      <c r="E280" s="125"/>
      <c r="F280" s="134"/>
      <c r="G280" s="103"/>
    </row>
    <row r="282" spans="1:7" ht="15.75" x14ac:dyDescent="0.25">
      <c r="A282" s="162" t="s">
        <v>31</v>
      </c>
      <c r="B282" s="203" t="s">
        <v>248</v>
      </c>
      <c r="C282" s="203"/>
      <c r="E282" s="129"/>
      <c r="F282" s="129"/>
      <c r="G282" s="128"/>
    </row>
    <row r="283" spans="1:7" ht="12.75" x14ac:dyDescent="0.2">
      <c r="A283" s="204" t="s">
        <v>1</v>
      </c>
      <c r="B283" s="205"/>
      <c r="C283" s="205"/>
      <c r="D283" s="205"/>
      <c r="E283" s="205"/>
      <c r="F283" s="205"/>
      <c r="G283" s="206"/>
    </row>
    <row r="284" spans="1:7" ht="30" x14ac:dyDescent="0.2">
      <c r="A284" s="163" t="s">
        <v>2</v>
      </c>
      <c r="B284" s="164" t="s">
        <v>3</v>
      </c>
      <c r="C284" s="1" t="s">
        <v>4</v>
      </c>
      <c r="D284" s="8" t="s">
        <v>5</v>
      </c>
      <c r="E284" s="130" t="s">
        <v>6</v>
      </c>
      <c r="F284" s="131" t="s">
        <v>7</v>
      </c>
      <c r="G284" s="131" t="s">
        <v>8</v>
      </c>
    </row>
    <row r="285" spans="1:7" x14ac:dyDescent="0.25">
      <c r="A285" s="96">
        <v>42080</v>
      </c>
      <c r="B285" s="101">
        <v>3462</v>
      </c>
      <c r="C285" s="2" t="s">
        <v>1380</v>
      </c>
      <c r="D285" s="16" t="s">
        <v>14</v>
      </c>
      <c r="E285" s="103">
        <v>4400</v>
      </c>
      <c r="F285" s="103">
        <v>3336.6666666666665</v>
      </c>
      <c r="G285" s="141">
        <v>1063.3333333333335</v>
      </c>
    </row>
    <row r="286" spans="1:7" x14ac:dyDescent="0.25">
      <c r="A286" s="96">
        <v>42080</v>
      </c>
      <c r="B286" s="101">
        <v>3473</v>
      </c>
      <c r="C286" s="2" t="s">
        <v>1380</v>
      </c>
      <c r="D286" s="16" t="s">
        <v>202</v>
      </c>
      <c r="E286" s="103">
        <v>4400</v>
      </c>
      <c r="F286" s="103">
        <v>3336.6666666666665</v>
      </c>
      <c r="G286" s="141">
        <v>1063.3333333333335</v>
      </c>
    </row>
    <row r="287" spans="1:7" x14ac:dyDescent="0.25">
      <c r="A287" s="96">
        <v>37991</v>
      </c>
      <c r="B287" s="101">
        <v>86</v>
      </c>
      <c r="C287" s="2" t="s">
        <v>1380</v>
      </c>
      <c r="D287" s="16" t="s">
        <v>203</v>
      </c>
      <c r="E287" s="103">
        <v>1</v>
      </c>
      <c r="F287" s="103">
        <v>0</v>
      </c>
      <c r="G287" s="141">
        <v>1</v>
      </c>
    </row>
    <row r="288" spans="1:7" x14ac:dyDescent="0.25">
      <c r="A288" s="96">
        <v>37991</v>
      </c>
      <c r="B288" s="101">
        <v>906</v>
      </c>
      <c r="C288" s="2" t="s">
        <v>1380</v>
      </c>
      <c r="D288" s="16" t="s">
        <v>168</v>
      </c>
      <c r="E288" s="103">
        <v>1</v>
      </c>
      <c r="F288" s="103">
        <v>0</v>
      </c>
      <c r="G288" s="141">
        <v>1</v>
      </c>
    </row>
    <row r="289" spans="1:7" x14ac:dyDescent="0.25">
      <c r="A289" s="96">
        <v>43425</v>
      </c>
      <c r="B289" s="101">
        <v>5026</v>
      </c>
      <c r="C289" s="2" t="s">
        <v>1380</v>
      </c>
      <c r="D289" s="16" t="s">
        <v>204</v>
      </c>
      <c r="E289" s="103">
        <v>6094.67</v>
      </c>
      <c r="F289" s="103">
        <v>2387.0790833333331</v>
      </c>
      <c r="G289" s="141">
        <v>3707.590916666667</v>
      </c>
    </row>
    <row r="290" spans="1:7" x14ac:dyDescent="0.25">
      <c r="A290" s="96">
        <v>43425</v>
      </c>
      <c r="B290" s="101">
        <v>5027</v>
      </c>
      <c r="C290" s="2" t="s">
        <v>1380</v>
      </c>
      <c r="D290" s="16" t="s">
        <v>205</v>
      </c>
      <c r="E290" s="103">
        <v>6094.67</v>
      </c>
      <c r="F290" s="103">
        <v>2387.0790833333331</v>
      </c>
      <c r="G290" s="141">
        <v>3707.590916666667</v>
      </c>
    </row>
    <row r="291" spans="1:7" x14ac:dyDescent="0.25">
      <c r="A291" s="96">
        <v>42080</v>
      </c>
      <c r="B291" s="101">
        <v>3534</v>
      </c>
      <c r="C291" s="2" t="s">
        <v>1380</v>
      </c>
      <c r="D291" s="16" t="s">
        <v>206</v>
      </c>
      <c r="E291" s="103">
        <v>9368.5</v>
      </c>
      <c r="F291" s="103">
        <v>7104.4458333333341</v>
      </c>
      <c r="G291" s="141">
        <v>2264.0541666666659</v>
      </c>
    </row>
    <row r="292" spans="1:7" x14ac:dyDescent="0.25">
      <c r="A292" s="96">
        <v>40211</v>
      </c>
      <c r="B292" s="101">
        <v>1769</v>
      </c>
      <c r="C292" s="2" t="s">
        <v>1380</v>
      </c>
      <c r="D292" s="16" t="s">
        <v>207</v>
      </c>
      <c r="E292" s="103">
        <v>2784</v>
      </c>
      <c r="F292" s="103">
        <v>2783</v>
      </c>
      <c r="G292" s="141">
        <v>1</v>
      </c>
    </row>
    <row r="293" spans="1:7" x14ac:dyDescent="0.25">
      <c r="A293" s="96">
        <v>43250</v>
      </c>
      <c r="B293" s="101">
        <v>4914</v>
      </c>
      <c r="C293" s="2" t="s">
        <v>1380</v>
      </c>
      <c r="D293" s="16" t="s">
        <v>208</v>
      </c>
      <c r="E293" s="103">
        <v>7080</v>
      </c>
      <c r="F293" s="103">
        <v>3127</v>
      </c>
      <c r="G293" s="141">
        <v>3953</v>
      </c>
    </row>
    <row r="294" spans="1:7" x14ac:dyDescent="0.25">
      <c r="A294" s="96">
        <v>43250</v>
      </c>
      <c r="B294" s="101">
        <v>4915</v>
      </c>
      <c r="C294" s="2" t="s">
        <v>1380</v>
      </c>
      <c r="D294" s="16" t="s">
        <v>209</v>
      </c>
      <c r="E294" s="103">
        <v>7080</v>
      </c>
      <c r="F294" s="103">
        <v>3127</v>
      </c>
      <c r="G294" s="141">
        <v>3953</v>
      </c>
    </row>
    <row r="295" spans="1:7" x14ac:dyDescent="0.25">
      <c r="A295" s="96">
        <v>40071</v>
      </c>
      <c r="B295" s="101">
        <v>1826</v>
      </c>
      <c r="C295" s="2" t="s">
        <v>1380</v>
      </c>
      <c r="D295" s="16" t="s">
        <v>210</v>
      </c>
      <c r="E295" s="103">
        <v>2668</v>
      </c>
      <c r="F295" s="103">
        <v>2667</v>
      </c>
      <c r="G295" s="141">
        <v>1</v>
      </c>
    </row>
    <row r="296" spans="1:7" x14ac:dyDescent="0.25">
      <c r="A296" s="96">
        <v>43227</v>
      </c>
      <c r="B296" s="101">
        <v>4878</v>
      </c>
      <c r="C296" s="2" t="s">
        <v>1380</v>
      </c>
      <c r="D296" s="16" t="s">
        <v>211</v>
      </c>
      <c r="E296" s="103">
        <v>47082</v>
      </c>
      <c r="F296" s="103">
        <v>47080</v>
      </c>
      <c r="G296" s="141">
        <v>2</v>
      </c>
    </row>
    <row r="297" spans="1:7" x14ac:dyDescent="0.25">
      <c r="A297" s="96">
        <v>43227</v>
      </c>
      <c r="B297" s="101">
        <v>4877</v>
      </c>
      <c r="C297" s="2" t="s">
        <v>1380</v>
      </c>
      <c r="D297" s="16" t="s">
        <v>212</v>
      </c>
      <c r="E297" s="103">
        <v>47082</v>
      </c>
      <c r="F297" s="103">
        <v>47080</v>
      </c>
      <c r="G297" s="141">
        <v>2</v>
      </c>
    </row>
    <row r="298" spans="1:7" x14ac:dyDescent="0.25">
      <c r="A298" s="96">
        <v>43292</v>
      </c>
      <c r="B298" s="101">
        <v>4965</v>
      </c>
      <c r="C298" s="2" t="s">
        <v>1380</v>
      </c>
      <c r="D298" s="16" t="s">
        <v>213</v>
      </c>
      <c r="E298" s="103">
        <v>38115.99</v>
      </c>
      <c r="F298" s="103">
        <v>38113.99</v>
      </c>
      <c r="G298" s="141">
        <v>2</v>
      </c>
    </row>
    <row r="299" spans="1:7" x14ac:dyDescent="0.25">
      <c r="A299" s="96">
        <v>42753</v>
      </c>
      <c r="B299" s="101">
        <v>4442</v>
      </c>
      <c r="C299" s="2" t="s">
        <v>1380</v>
      </c>
      <c r="D299" s="16" t="s">
        <v>214</v>
      </c>
      <c r="E299" s="103">
        <v>7233.4</v>
      </c>
      <c r="F299" s="103">
        <v>4159.2049999999999</v>
      </c>
      <c r="G299" s="141">
        <v>3074.1949999999997</v>
      </c>
    </row>
    <row r="300" spans="1:7" x14ac:dyDescent="0.25">
      <c r="A300" s="96">
        <v>42753</v>
      </c>
      <c r="B300" s="101">
        <v>4443</v>
      </c>
      <c r="C300" s="2" t="s">
        <v>1380</v>
      </c>
      <c r="D300" s="16" t="s">
        <v>214</v>
      </c>
      <c r="E300" s="103">
        <v>7233.4</v>
      </c>
      <c r="F300" s="103">
        <v>4159.2049999999999</v>
      </c>
      <c r="G300" s="141">
        <v>3074.1949999999997</v>
      </c>
    </row>
    <row r="301" spans="1:7" x14ac:dyDescent="0.25">
      <c r="A301" s="96">
        <v>42087</v>
      </c>
      <c r="B301" s="101">
        <v>3419</v>
      </c>
      <c r="C301" s="2" t="s">
        <v>1380</v>
      </c>
      <c r="D301" s="16" t="s">
        <v>215</v>
      </c>
      <c r="E301" s="103">
        <v>28495.759999999998</v>
      </c>
      <c r="F301" s="103">
        <v>28494.76</v>
      </c>
      <c r="G301" s="141">
        <v>1</v>
      </c>
    </row>
    <row r="302" spans="1:7" x14ac:dyDescent="0.25">
      <c r="A302" s="96">
        <v>37991</v>
      </c>
      <c r="B302" s="101">
        <v>960</v>
      </c>
      <c r="C302" s="2" t="s">
        <v>1380</v>
      </c>
      <c r="D302" s="16" t="s">
        <v>216</v>
      </c>
      <c r="E302" s="103">
        <v>1</v>
      </c>
      <c r="F302" s="103">
        <v>0</v>
      </c>
      <c r="G302" s="141">
        <v>1</v>
      </c>
    </row>
    <row r="303" spans="1:7" x14ac:dyDescent="0.25">
      <c r="A303" s="96">
        <v>42186</v>
      </c>
      <c r="B303" s="101">
        <v>3762</v>
      </c>
      <c r="C303" s="2" t="s">
        <v>1380</v>
      </c>
      <c r="D303" s="16" t="s">
        <v>217</v>
      </c>
      <c r="E303" s="103">
        <v>10933.88</v>
      </c>
      <c r="F303" s="103">
        <v>7927.0629999999992</v>
      </c>
      <c r="G303" s="141">
        <v>3006.817</v>
      </c>
    </row>
    <row r="304" spans="1:7" x14ac:dyDescent="0.25">
      <c r="A304" s="96">
        <v>39419</v>
      </c>
      <c r="B304" s="101">
        <v>578</v>
      </c>
      <c r="C304" s="2" t="s">
        <v>1380</v>
      </c>
      <c r="D304" s="16" t="s">
        <v>218</v>
      </c>
      <c r="E304" s="103">
        <v>15114.8</v>
      </c>
      <c r="F304" s="103">
        <v>15113.8</v>
      </c>
      <c r="G304" s="141">
        <v>1</v>
      </c>
    </row>
    <row r="305" spans="1:7" x14ac:dyDescent="0.25">
      <c r="A305" s="96">
        <v>42186</v>
      </c>
      <c r="B305" s="101">
        <v>3761</v>
      </c>
      <c r="C305" s="2" t="s">
        <v>1380</v>
      </c>
      <c r="D305" s="16" t="s">
        <v>219</v>
      </c>
      <c r="E305" s="103">
        <v>4641.2</v>
      </c>
      <c r="F305" s="103">
        <v>3364.8700000000003</v>
      </c>
      <c r="G305" s="141">
        <v>1276.3299999999995</v>
      </c>
    </row>
    <row r="306" spans="1:7" x14ac:dyDescent="0.25">
      <c r="A306" s="96">
        <v>43227</v>
      </c>
      <c r="B306" s="101">
        <v>4880</v>
      </c>
      <c r="C306" s="2" t="s">
        <v>1380</v>
      </c>
      <c r="D306" s="16" t="s">
        <v>220</v>
      </c>
      <c r="E306" s="103">
        <v>5900</v>
      </c>
      <c r="F306" s="103">
        <v>5898</v>
      </c>
      <c r="G306" s="141">
        <v>1</v>
      </c>
    </row>
    <row r="307" spans="1:7" x14ac:dyDescent="0.25">
      <c r="A307" s="96">
        <v>42220</v>
      </c>
      <c r="B307" s="101">
        <v>4620</v>
      </c>
      <c r="C307" s="2" t="s">
        <v>1380</v>
      </c>
      <c r="D307" s="16" t="s">
        <v>221</v>
      </c>
      <c r="E307" s="103">
        <v>6900</v>
      </c>
      <c r="F307" s="103">
        <v>6899</v>
      </c>
      <c r="G307" s="141">
        <v>1</v>
      </c>
    </row>
    <row r="308" spans="1:7" x14ac:dyDescent="0.25">
      <c r="A308" s="96">
        <v>43292</v>
      </c>
      <c r="B308" s="101">
        <v>4967</v>
      </c>
      <c r="C308" s="2" t="s">
        <v>1380</v>
      </c>
      <c r="D308" s="16" t="s">
        <v>222</v>
      </c>
      <c r="E308" s="103">
        <v>6070.01</v>
      </c>
      <c r="F308" s="103">
        <v>6068.01</v>
      </c>
      <c r="G308" s="141">
        <v>2</v>
      </c>
    </row>
    <row r="309" spans="1:7" x14ac:dyDescent="0.25">
      <c r="A309" s="96">
        <v>40963</v>
      </c>
      <c r="B309" s="101">
        <v>2849</v>
      </c>
      <c r="C309" s="2" t="s">
        <v>1380</v>
      </c>
      <c r="D309" s="16" t="s">
        <v>223</v>
      </c>
      <c r="E309" s="103">
        <v>1218</v>
      </c>
      <c r="F309" s="103">
        <v>1218</v>
      </c>
      <c r="G309" s="141">
        <v>1</v>
      </c>
    </row>
    <row r="310" spans="1:7" x14ac:dyDescent="0.25">
      <c r="A310" s="96">
        <v>43213</v>
      </c>
      <c r="B310" s="101">
        <v>4862</v>
      </c>
      <c r="C310" s="2" t="s">
        <v>1380</v>
      </c>
      <c r="D310" s="16" t="s">
        <v>224</v>
      </c>
      <c r="E310" s="103">
        <v>41516.44</v>
      </c>
      <c r="F310" s="103">
        <v>41514.44</v>
      </c>
      <c r="G310" s="141">
        <v>2</v>
      </c>
    </row>
    <row r="311" spans="1:7" x14ac:dyDescent="0.25">
      <c r="A311" s="96">
        <v>42080</v>
      </c>
      <c r="B311" s="101">
        <v>3535</v>
      </c>
      <c r="C311" s="2" t="s">
        <v>1380</v>
      </c>
      <c r="D311" s="16" t="s">
        <v>225</v>
      </c>
      <c r="E311" s="103">
        <v>13366</v>
      </c>
      <c r="F311" s="103">
        <v>10135.883333333333</v>
      </c>
      <c r="G311" s="141">
        <v>3230.1166666666668</v>
      </c>
    </row>
    <row r="312" spans="1:7" x14ac:dyDescent="0.25">
      <c r="A312" s="96">
        <v>42787</v>
      </c>
      <c r="B312" s="101">
        <v>4560</v>
      </c>
      <c r="C312" s="2" t="s">
        <v>1380</v>
      </c>
      <c r="D312" s="16" t="s">
        <v>72</v>
      </c>
      <c r="E312" s="103">
        <v>5929.5</v>
      </c>
      <c r="F312" s="103">
        <v>3360.05</v>
      </c>
      <c r="G312" s="141">
        <v>2569.4499999999998</v>
      </c>
    </row>
    <row r="313" spans="1:7" x14ac:dyDescent="0.25">
      <c r="A313" s="96">
        <v>42787</v>
      </c>
      <c r="B313" s="101">
        <v>4562</v>
      </c>
      <c r="C313" s="2" t="s">
        <v>1380</v>
      </c>
      <c r="D313" s="16" t="s">
        <v>72</v>
      </c>
      <c r="E313" s="103">
        <v>5929.5</v>
      </c>
      <c r="F313" s="103">
        <v>3360.05</v>
      </c>
      <c r="G313" s="141">
        <v>2569.4499999999998</v>
      </c>
    </row>
    <row r="314" spans="1:7" x14ac:dyDescent="0.25">
      <c r="A314" s="96">
        <v>42787</v>
      </c>
      <c r="B314" s="101">
        <v>4564</v>
      </c>
      <c r="C314" s="2" t="s">
        <v>1380</v>
      </c>
      <c r="D314" s="16" t="s">
        <v>72</v>
      </c>
      <c r="E314" s="103">
        <v>5929.5</v>
      </c>
      <c r="F314" s="103">
        <v>3360.05</v>
      </c>
      <c r="G314" s="141">
        <v>2569.4499999999998</v>
      </c>
    </row>
    <row r="315" spans="1:7" x14ac:dyDescent="0.25">
      <c r="A315" s="96">
        <v>42787</v>
      </c>
      <c r="B315" s="101">
        <v>4565</v>
      </c>
      <c r="C315" s="2" t="s">
        <v>1380</v>
      </c>
      <c r="D315" s="16" t="s">
        <v>72</v>
      </c>
      <c r="E315" s="103">
        <v>5929.5</v>
      </c>
      <c r="F315" s="103">
        <v>3360.05</v>
      </c>
      <c r="G315" s="141">
        <v>2569.4499999999998</v>
      </c>
    </row>
    <row r="316" spans="1:7" x14ac:dyDescent="0.25">
      <c r="A316" s="96">
        <v>42387</v>
      </c>
      <c r="B316" s="169">
        <v>4055</v>
      </c>
      <c r="C316" s="2" t="s">
        <v>1380</v>
      </c>
      <c r="D316" s="16" t="s">
        <v>207</v>
      </c>
      <c r="E316" s="103">
        <v>5225</v>
      </c>
      <c r="F316" s="103">
        <v>3526.875</v>
      </c>
      <c r="G316" s="141">
        <v>1698.125</v>
      </c>
    </row>
    <row r="317" spans="1:7" x14ac:dyDescent="0.25">
      <c r="A317" s="96">
        <v>42879</v>
      </c>
      <c r="B317" s="169">
        <v>4690</v>
      </c>
      <c r="C317" s="2" t="s">
        <v>1380</v>
      </c>
      <c r="D317" s="16" t="s">
        <v>226</v>
      </c>
      <c r="E317" s="103">
        <v>10561</v>
      </c>
      <c r="F317" s="103">
        <v>5720.5416666666661</v>
      </c>
      <c r="G317" s="141">
        <v>4840.4583333333339</v>
      </c>
    </row>
    <row r="318" spans="1:7" x14ac:dyDescent="0.25">
      <c r="A318" s="96">
        <v>40360</v>
      </c>
      <c r="B318" s="169">
        <v>4792</v>
      </c>
      <c r="C318" s="2" t="s">
        <v>1380</v>
      </c>
      <c r="D318" s="16" t="s">
        <v>227</v>
      </c>
      <c r="E318" s="103">
        <v>45744.639999999999</v>
      </c>
      <c r="F318" s="103">
        <v>45743.64</v>
      </c>
      <c r="G318" s="141">
        <v>1</v>
      </c>
    </row>
    <row r="319" spans="1:7" x14ac:dyDescent="0.25">
      <c r="A319" s="96">
        <v>40360</v>
      </c>
      <c r="B319" s="169">
        <v>2401</v>
      </c>
      <c r="C319" s="2" t="s">
        <v>1380</v>
      </c>
      <c r="D319" s="16" t="s">
        <v>228</v>
      </c>
      <c r="E319" s="103">
        <v>6944</v>
      </c>
      <c r="F319" s="103">
        <v>6943</v>
      </c>
      <c r="G319" s="141">
        <v>1</v>
      </c>
    </row>
    <row r="320" spans="1:7" x14ac:dyDescent="0.25">
      <c r="A320" s="96">
        <v>40360</v>
      </c>
      <c r="B320" s="169">
        <v>2503</v>
      </c>
      <c r="C320" s="2" t="s">
        <v>1380</v>
      </c>
      <c r="D320" s="16" t="s">
        <v>229</v>
      </c>
      <c r="E320" s="103">
        <v>6844</v>
      </c>
      <c r="F320" s="103">
        <v>6843</v>
      </c>
      <c r="G320" s="141">
        <v>1</v>
      </c>
    </row>
    <row r="321" spans="1:7" x14ac:dyDescent="0.25">
      <c r="A321" s="96">
        <v>42095</v>
      </c>
      <c r="B321" s="169">
        <v>3636</v>
      </c>
      <c r="C321" s="2" t="s">
        <v>1380</v>
      </c>
      <c r="D321" s="16" t="s">
        <v>230</v>
      </c>
      <c r="E321" s="103">
        <v>5245.1</v>
      </c>
      <c r="F321" s="103">
        <v>3933.8250000000003</v>
      </c>
      <c r="G321" s="141">
        <v>1311.2750000000001</v>
      </c>
    </row>
    <row r="322" spans="1:7" x14ac:dyDescent="0.25">
      <c r="A322" s="96">
        <v>42095</v>
      </c>
      <c r="B322" s="169">
        <v>3635</v>
      </c>
      <c r="C322" s="2" t="s">
        <v>1380</v>
      </c>
      <c r="D322" s="16" t="s">
        <v>231</v>
      </c>
      <c r="E322" s="103">
        <v>5245.1</v>
      </c>
      <c r="F322" s="103">
        <v>3933.8250000000003</v>
      </c>
      <c r="G322" s="141">
        <v>1311.2750000000001</v>
      </c>
    </row>
    <row r="323" spans="1:7" x14ac:dyDescent="0.25">
      <c r="A323" s="96">
        <v>42095</v>
      </c>
      <c r="B323" s="169">
        <v>3637</v>
      </c>
      <c r="C323" s="2" t="s">
        <v>1380</v>
      </c>
      <c r="D323" s="16" t="s">
        <v>231</v>
      </c>
      <c r="E323" s="103">
        <v>5245.1</v>
      </c>
      <c r="F323" s="103">
        <v>3933.8250000000003</v>
      </c>
      <c r="G323" s="141">
        <v>1311.2750000000001</v>
      </c>
    </row>
    <row r="324" spans="1:7" x14ac:dyDescent="0.25">
      <c r="A324" s="96">
        <v>42095</v>
      </c>
      <c r="B324" s="169">
        <v>3638</v>
      </c>
      <c r="C324" s="2" t="s">
        <v>1380</v>
      </c>
      <c r="D324" s="16" t="s">
        <v>231</v>
      </c>
      <c r="E324" s="103">
        <v>5245.1</v>
      </c>
      <c r="F324" s="103">
        <v>3933.8250000000003</v>
      </c>
      <c r="G324" s="141">
        <v>1311.2750000000001</v>
      </c>
    </row>
    <row r="325" spans="1:7" x14ac:dyDescent="0.25">
      <c r="A325" s="96">
        <v>42095</v>
      </c>
      <c r="B325" s="169">
        <v>3639</v>
      </c>
      <c r="C325" s="2" t="s">
        <v>1380</v>
      </c>
      <c r="D325" s="16" t="s">
        <v>231</v>
      </c>
      <c r="E325" s="103">
        <v>5245.1</v>
      </c>
      <c r="F325" s="103">
        <v>3933.8250000000003</v>
      </c>
      <c r="G325" s="141">
        <v>1311.2750000000001</v>
      </c>
    </row>
    <row r="326" spans="1:7" x14ac:dyDescent="0.25">
      <c r="A326" s="96">
        <v>42095</v>
      </c>
      <c r="B326" s="169">
        <v>2156</v>
      </c>
      <c r="C326" s="2" t="s">
        <v>1380</v>
      </c>
      <c r="D326" s="16" t="s">
        <v>231</v>
      </c>
      <c r="E326" s="103">
        <v>5245.1</v>
      </c>
      <c r="F326" s="103">
        <v>3933.8250000000003</v>
      </c>
      <c r="G326" s="141">
        <v>1311.2750000000001</v>
      </c>
    </row>
    <row r="327" spans="1:7" x14ac:dyDescent="0.25">
      <c r="A327" s="96">
        <v>42095</v>
      </c>
      <c r="B327" s="169">
        <v>3641</v>
      </c>
      <c r="C327" s="2" t="s">
        <v>1380</v>
      </c>
      <c r="D327" s="16" t="s">
        <v>231</v>
      </c>
      <c r="E327" s="125">
        <v>5245.1</v>
      </c>
      <c r="F327" s="103">
        <v>3933.8250000000003</v>
      </c>
      <c r="G327" s="141">
        <v>1311.2750000000001</v>
      </c>
    </row>
    <row r="328" spans="1:7" x14ac:dyDescent="0.25">
      <c r="A328" s="96">
        <v>42095</v>
      </c>
      <c r="B328" s="169">
        <v>3644</v>
      </c>
      <c r="C328" s="2" t="s">
        <v>1380</v>
      </c>
      <c r="D328" s="16" t="s">
        <v>231</v>
      </c>
      <c r="E328" s="125">
        <v>5245.1</v>
      </c>
      <c r="F328" s="103">
        <v>3933.8250000000003</v>
      </c>
      <c r="G328" s="141">
        <v>1311.2750000000001</v>
      </c>
    </row>
    <row r="329" spans="1:7" x14ac:dyDescent="0.25">
      <c r="A329" s="96">
        <v>42095</v>
      </c>
      <c r="B329" s="169">
        <v>3645</v>
      </c>
      <c r="C329" s="2" t="s">
        <v>1380</v>
      </c>
      <c r="D329" s="16" t="s">
        <v>231</v>
      </c>
      <c r="E329" s="125">
        <v>5245.1</v>
      </c>
      <c r="F329" s="103">
        <v>3933.8250000000003</v>
      </c>
      <c r="G329" s="141">
        <v>1311.2750000000001</v>
      </c>
    </row>
    <row r="330" spans="1:7" x14ac:dyDescent="0.25">
      <c r="A330" s="96">
        <v>40360</v>
      </c>
      <c r="B330" s="169">
        <v>2504</v>
      </c>
      <c r="C330" s="2" t="s">
        <v>1380</v>
      </c>
      <c r="D330" s="16" t="s">
        <v>232</v>
      </c>
      <c r="E330" s="125">
        <v>6844</v>
      </c>
      <c r="F330" s="103">
        <v>6843</v>
      </c>
      <c r="G330" s="141">
        <v>1</v>
      </c>
    </row>
    <row r="331" spans="1:7" x14ac:dyDescent="0.25">
      <c r="A331" s="96">
        <v>42080</v>
      </c>
      <c r="B331" s="169">
        <v>3463</v>
      </c>
      <c r="C331" s="2" t="s">
        <v>1380</v>
      </c>
      <c r="D331" s="16" t="s">
        <v>233</v>
      </c>
      <c r="E331" s="125">
        <v>4400</v>
      </c>
      <c r="F331" s="103">
        <v>3336.6666666666665</v>
      </c>
      <c r="G331" s="141">
        <v>1063.3333333333335</v>
      </c>
    </row>
    <row r="332" spans="1:7" x14ac:dyDescent="0.25">
      <c r="A332" s="96">
        <v>42080</v>
      </c>
      <c r="B332" s="169">
        <v>3464</v>
      </c>
      <c r="C332" s="2" t="s">
        <v>1380</v>
      </c>
      <c r="D332" s="16" t="s">
        <v>202</v>
      </c>
      <c r="E332" s="125">
        <v>4400</v>
      </c>
      <c r="F332" s="103">
        <v>3336.6666666666665</v>
      </c>
      <c r="G332" s="141">
        <v>1063.3333333333335</v>
      </c>
    </row>
    <row r="333" spans="1:7" x14ac:dyDescent="0.25">
      <c r="A333" s="96">
        <v>42186</v>
      </c>
      <c r="B333" s="169">
        <v>3654</v>
      </c>
      <c r="C333" s="2" t="s">
        <v>1380</v>
      </c>
      <c r="D333" s="16" t="s">
        <v>234</v>
      </c>
      <c r="E333" s="125">
        <v>9119.6299999999992</v>
      </c>
      <c r="F333" s="103">
        <v>6611.7317499999999</v>
      </c>
      <c r="G333" s="141">
        <v>2507.8982499999993</v>
      </c>
    </row>
    <row r="334" spans="1:7" x14ac:dyDescent="0.25">
      <c r="A334" s="96">
        <v>40185</v>
      </c>
      <c r="B334" s="169">
        <v>2374</v>
      </c>
      <c r="C334" s="2" t="s">
        <v>1380</v>
      </c>
      <c r="D334" s="16" t="s">
        <v>235</v>
      </c>
      <c r="E334" s="125">
        <v>4988</v>
      </c>
      <c r="F334" s="103">
        <v>4987</v>
      </c>
      <c r="G334" s="141">
        <v>1</v>
      </c>
    </row>
    <row r="335" spans="1:7" x14ac:dyDescent="0.25">
      <c r="A335" s="96">
        <v>43206</v>
      </c>
      <c r="B335" s="169">
        <v>4858</v>
      </c>
      <c r="C335" s="2" t="s">
        <v>1380</v>
      </c>
      <c r="D335" s="16" t="s">
        <v>236</v>
      </c>
      <c r="E335" s="125">
        <v>6760.29</v>
      </c>
      <c r="F335" s="103">
        <f>[1]CONTABILIDAD!K1</f>
        <v>6758.29</v>
      </c>
      <c r="G335" s="141">
        <f>[1]CONTABILIDAD!L1</f>
        <v>2</v>
      </c>
    </row>
    <row r="336" spans="1:7" x14ac:dyDescent="0.25">
      <c r="A336" s="96">
        <v>42017</v>
      </c>
      <c r="B336" s="169">
        <v>3333</v>
      </c>
      <c r="C336" s="2" t="s">
        <v>1380</v>
      </c>
      <c r="D336" s="16" t="s">
        <v>237</v>
      </c>
      <c r="E336" s="125">
        <v>5400</v>
      </c>
      <c r="F336" s="103">
        <f>[1]CONTABILIDAD!K2</f>
        <v>5399</v>
      </c>
      <c r="G336" s="141">
        <f>[1]CONTABILIDAD!L2</f>
        <v>1</v>
      </c>
    </row>
    <row r="337" spans="1:7" x14ac:dyDescent="0.25">
      <c r="A337" s="96">
        <v>43206</v>
      </c>
      <c r="B337" s="169">
        <v>4857</v>
      </c>
      <c r="C337" s="2" t="s">
        <v>1380</v>
      </c>
      <c r="D337" s="16" t="s">
        <v>238</v>
      </c>
      <c r="E337" s="125">
        <v>49285.72</v>
      </c>
      <c r="F337" s="103">
        <f>[1]CONTABILIDAD!K3</f>
        <v>49284.72</v>
      </c>
      <c r="G337" s="141">
        <f>[1]CONTABILIDAD!L3</f>
        <v>1</v>
      </c>
    </row>
    <row r="338" spans="1:7" x14ac:dyDescent="0.25">
      <c r="A338" s="96">
        <v>41421</v>
      </c>
      <c r="B338" s="169">
        <v>3030</v>
      </c>
      <c r="C338" s="2" t="s">
        <v>1380</v>
      </c>
      <c r="D338" s="16" t="s">
        <v>239</v>
      </c>
      <c r="E338" s="125">
        <v>25388.9</v>
      </c>
      <c r="F338" s="103">
        <f>[1]CONTABILIDAD!K4</f>
        <v>25387.9</v>
      </c>
      <c r="G338" s="141">
        <f>[1]CONTABILIDAD!L4</f>
        <v>1</v>
      </c>
    </row>
    <row r="339" spans="1:7" x14ac:dyDescent="0.25">
      <c r="A339" s="96">
        <v>42578</v>
      </c>
      <c r="B339" s="169">
        <v>4184</v>
      </c>
      <c r="C339" s="2" t="s">
        <v>1380</v>
      </c>
      <c r="D339" s="16" t="s">
        <v>240</v>
      </c>
      <c r="E339" s="125">
        <v>8968</v>
      </c>
      <c r="F339" s="103">
        <f>[1]CONTABILIDAD!K5</f>
        <v>5605</v>
      </c>
      <c r="G339" s="141">
        <f>[1]CONTABILIDAD!L5</f>
        <v>3363</v>
      </c>
    </row>
    <row r="340" spans="1:7" x14ac:dyDescent="0.25">
      <c r="A340" s="96">
        <v>43010</v>
      </c>
      <c r="B340" s="169">
        <v>4774</v>
      </c>
      <c r="C340" s="2" t="s">
        <v>1380</v>
      </c>
      <c r="D340" s="16" t="s">
        <v>241</v>
      </c>
      <c r="E340" s="125">
        <v>5929.5</v>
      </c>
      <c r="F340" s="103">
        <f>[1]CONTABILIDAD!K6</f>
        <v>2964.75</v>
      </c>
      <c r="G340" s="141">
        <f>[1]CONTABILIDAD!L6</f>
        <v>2964.75</v>
      </c>
    </row>
    <row r="341" spans="1:7" x14ac:dyDescent="0.25">
      <c r="A341" s="96">
        <v>43010</v>
      </c>
      <c r="B341" s="169">
        <v>4777</v>
      </c>
      <c r="C341" s="2" t="s">
        <v>1380</v>
      </c>
      <c r="D341" s="16" t="s">
        <v>241</v>
      </c>
      <c r="E341" s="125">
        <v>5929.5</v>
      </c>
      <c r="F341" s="103">
        <f>[1]CONTABILIDAD!K7</f>
        <v>2964.75</v>
      </c>
      <c r="G341" s="141">
        <f>[1]CONTABILIDAD!L7</f>
        <v>2964.75</v>
      </c>
    </row>
    <row r="342" spans="1:7" x14ac:dyDescent="0.25">
      <c r="A342" s="96">
        <v>42552</v>
      </c>
      <c r="B342" s="169">
        <v>3960</v>
      </c>
      <c r="C342" s="2" t="s">
        <v>1380</v>
      </c>
      <c r="D342" s="16" t="s">
        <v>242</v>
      </c>
      <c r="E342" s="125">
        <v>1</v>
      </c>
      <c r="F342" s="103">
        <f>[1]CONTABILIDAD!K8</f>
        <v>0</v>
      </c>
      <c r="G342" s="141">
        <f>[1]CONTABILIDAD!L8</f>
        <v>1</v>
      </c>
    </row>
    <row r="343" spans="1:7" x14ac:dyDescent="0.25">
      <c r="A343" s="96">
        <v>37991</v>
      </c>
      <c r="B343" s="169">
        <v>1224</v>
      </c>
      <c r="C343" s="2" t="s">
        <v>1380</v>
      </c>
      <c r="D343" s="16" t="s">
        <v>243</v>
      </c>
      <c r="E343" s="125">
        <v>1</v>
      </c>
      <c r="F343" s="103">
        <f>[1]CONTABILIDAD!K9</f>
        <v>0</v>
      </c>
      <c r="G343" s="141">
        <f>[1]CONTABILIDAD!L9</f>
        <v>1</v>
      </c>
    </row>
    <row r="344" spans="1:7" x14ac:dyDescent="0.25">
      <c r="A344" s="96">
        <v>41082</v>
      </c>
      <c r="B344" s="169">
        <v>2870</v>
      </c>
      <c r="C344" s="2" t="s">
        <v>1380</v>
      </c>
      <c r="D344" s="16" t="s">
        <v>244</v>
      </c>
      <c r="E344" s="125">
        <v>8000</v>
      </c>
      <c r="F344" s="103">
        <f>[1]CONTABILIDAD!K10</f>
        <v>7999</v>
      </c>
      <c r="G344" s="141">
        <f>[1]CONTABILIDAD!L10</f>
        <v>1</v>
      </c>
    </row>
    <row r="345" spans="1:7" x14ac:dyDescent="0.25">
      <c r="A345" s="96">
        <v>42080</v>
      </c>
      <c r="B345" s="169">
        <v>3436</v>
      </c>
      <c r="C345" s="2" t="s">
        <v>1380</v>
      </c>
      <c r="D345" s="16" t="s">
        <v>245</v>
      </c>
      <c r="E345" s="125">
        <v>9368.5</v>
      </c>
      <c r="F345" s="103">
        <f>[1]CONTABILIDAD!K11</f>
        <v>7104.4458333333341</v>
      </c>
      <c r="G345" s="141">
        <f>[1]CONTABILIDAD!L11</f>
        <v>2264.0541666666659</v>
      </c>
    </row>
    <row r="346" spans="1:7" x14ac:dyDescent="0.25">
      <c r="A346" s="96">
        <v>42597</v>
      </c>
      <c r="B346" s="169">
        <v>4172</v>
      </c>
      <c r="C346" s="2" t="s">
        <v>1380</v>
      </c>
      <c r="D346" s="16" t="s">
        <v>246</v>
      </c>
      <c r="E346" s="125">
        <v>6195</v>
      </c>
      <c r="F346" s="103">
        <f>[1]CONTABILIDAD!K12</f>
        <v>3820.25</v>
      </c>
      <c r="G346" s="141">
        <f>[1]CONTABILIDAD!L12</f>
        <v>2374.75</v>
      </c>
    </row>
    <row r="347" spans="1:7" x14ac:dyDescent="0.25">
      <c r="A347" s="96">
        <v>42552</v>
      </c>
      <c r="B347" s="169">
        <v>3962</v>
      </c>
      <c r="C347" s="2" t="s">
        <v>1380</v>
      </c>
      <c r="D347" s="16" t="s">
        <v>247</v>
      </c>
      <c r="E347" s="125">
        <v>1</v>
      </c>
      <c r="F347" s="103">
        <f>[1]CONTABILIDAD!K13</f>
        <v>0</v>
      </c>
      <c r="G347" s="141">
        <f>[1]CONTABILIDAD!L13</f>
        <v>1</v>
      </c>
    </row>
    <row r="348" spans="1:7" x14ac:dyDescent="0.25">
      <c r="A348" s="96">
        <v>42080</v>
      </c>
      <c r="B348" s="169">
        <v>3558</v>
      </c>
      <c r="C348" s="2" t="s">
        <v>1380</v>
      </c>
      <c r="D348" s="16" t="s">
        <v>19</v>
      </c>
      <c r="E348" s="125">
        <v>9163</v>
      </c>
      <c r="F348" s="103">
        <f>[1]CONTABILIDAD!K14</f>
        <v>6948.6083333333336</v>
      </c>
      <c r="G348" s="141">
        <f>[1]CONTABILIDAD!L14</f>
        <v>2214.3916666666664</v>
      </c>
    </row>
    <row r="349" spans="1:7" x14ac:dyDescent="0.25">
      <c r="A349" s="96">
        <v>43206</v>
      </c>
      <c r="B349" s="169">
        <v>4858</v>
      </c>
      <c r="C349" s="2" t="s">
        <v>1380</v>
      </c>
      <c r="D349" s="16" t="s">
        <v>236</v>
      </c>
      <c r="E349" s="125">
        <v>6760.29</v>
      </c>
      <c r="F349" s="103">
        <v>6758.29</v>
      </c>
      <c r="G349" s="141">
        <v>2</v>
      </c>
    </row>
    <row r="350" spans="1:7" x14ac:dyDescent="0.25">
      <c r="A350" s="96">
        <v>41082</v>
      </c>
      <c r="B350" s="169">
        <v>2870</v>
      </c>
      <c r="C350" s="2" t="s">
        <v>1380</v>
      </c>
      <c r="D350" s="16" t="s">
        <v>244</v>
      </c>
      <c r="E350" s="125">
        <v>8000</v>
      </c>
      <c r="F350" s="103">
        <v>7999</v>
      </c>
      <c r="G350" s="141">
        <v>1</v>
      </c>
    </row>
    <row r="351" spans="1:7" x14ac:dyDescent="0.25">
      <c r="A351" s="96">
        <v>37991</v>
      </c>
      <c r="B351" s="169">
        <v>438</v>
      </c>
      <c r="C351" s="2" t="s">
        <v>1380</v>
      </c>
      <c r="D351" s="16" t="s">
        <v>83</v>
      </c>
      <c r="E351" s="125">
        <v>1</v>
      </c>
      <c r="F351" s="103">
        <v>0</v>
      </c>
      <c r="G351" s="141">
        <v>1</v>
      </c>
    </row>
    <row r="352" spans="1:7" x14ac:dyDescent="0.25">
      <c r="A352" s="96"/>
      <c r="B352" s="101"/>
      <c r="C352" s="2"/>
      <c r="D352" s="16"/>
      <c r="E352" s="125"/>
      <c r="F352" s="134"/>
      <c r="G352" s="103"/>
    </row>
    <row r="354" spans="1:7" ht="15.75" x14ac:dyDescent="0.25">
      <c r="A354" s="162" t="s">
        <v>31</v>
      </c>
      <c r="B354" s="203" t="s">
        <v>256</v>
      </c>
      <c r="C354" s="203"/>
      <c r="E354" s="129"/>
      <c r="F354" s="129"/>
      <c r="G354" s="128"/>
    </row>
    <row r="355" spans="1:7" ht="12.75" x14ac:dyDescent="0.2">
      <c r="A355" s="204" t="s">
        <v>1</v>
      </c>
      <c r="B355" s="205"/>
      <c r="C355" s="205"/>
      <c r="D355" s="205"/>
      <c r="E355" s="205"/>
      <c r="F355" s="205"/>
      <c r="G355" s="206"/>
    </row>
    <row r="356" spans="1:7" ht="30" x14ac:dyDescent="0.2">
      <c r="A356" s="163" t="s">
        <v>2</v>
      </c>
      <c r="B356" s="164" t="s">
        <v>3</v>
      </c>
      <c r="C356" s="1" t="s">
        <v>4</v>
      </c>
      <c r="D356" s="8" t="s">
        <v>5</v>
      </c>
      <c r="E356" s="130" t="s">
        <v>6</v>
      </c>
      <c r="F356" s="131" t="s">
        <v>7</v>
      </c>
      <c r="G356" s="131" t="s">
        <v>8</v>
      </c>
    </row>
    <row r="357" spans="1:7" x14ac:dyDescent="0.25">
      <c r="A357" s="176" t="s">
        <v>257</v>
      </c>
      <c r="B357" s="172">
        <v>4294</v>
      </c>
      <c r="C357" s="2" t="s">
        <v>1380</v>
      </c>
      <c r="D357" s="19" t="s">
        <v>249</v>
      </c>
      <c r="E357" s="138">
        <v>2065</v>
      </c>
      <c r="F357" s="138">
        <v>1255.5999999999999</v>
      </c>
      <c r="G357" s="138">
        <v>808.4</v>
      </c>
    </row>
    <row r="358" spans="1:7" x14ac:dyDescent="0.25">
      <c r="A358" s="176" t="s">
        <v>257</v>
      </c>
      <c r="B358" s="172">
        <v>4311</v>
      </c>
      <c r="C358" s="2" t="s">
        <v>1380</v>
      </c>
      <c r="D358" s="19" t="s">
        <v>250</v>
      </c>
      <c r="E358" s="138">
        <v>2065</v>
      </c>
      <c r="F358" s="138">
        <v>1255.5999999999999</v>
      </c>
      <c r="G358" s="138">
        <v>808.4</v>
      </c>
    </row>
    <row r="359" spans="1:7" x14ac:dyDescent="0.25">
      <c r="A359" s="176" t="s">
        <v>257</v>
      </c>
      <c r="B359" s="172">
        <v>4342</v>
      </c>
      <c r="C359" s="2" t="s">
        <v>1380</v>
      </c>
      <c r="D359" s="19" t="s">
        <v>249</v>
      </c>
      <c r="E359" s="138">
        <v>2065</v>
      </c>
      <c r="F359" s="138">
        <v>1255.5999999999999</v>
      </c>
      <c r="G359" s="138">
        <v>808.4</v>
      </c>
    </row>
    <row r="360" spans="1:7" x14ac:dyDescent="0.25">
      <c r="A360" s="176" t="s">
        <v>257</v>
      </c>
      <c r="B360" s="172">
        <v>4329</v>
      </c>
      <c r="C360" s="2" t="s">
        <v>1380</v>
      </c>
      <c r="D360" s="19" t="s">
        <v>249</v>
      </c>
      <c r="E360" s="138">
        <v>2066</v>
      </c>
      <c r="F360" s="138">
        <v>1255.5999999999999</v>
      </c>
      <c r="G360" s="138">
        <v>808.4</v>
      </c>
    </row>
    <row r="361" spans="1:7" x14ac:dyDescent="0.25">
      <c r="A361" s="176" t="s">
        <v>257</v>
      </c>
      <c r="B361" s="177" t="s">
        <v>113</v>
      </c>
      <c r="C361" s="2" t="s">
        <v>1380</v>
      </c>
      <c r="D361" s="19" t="s">
        <v>249</v>
      </c>
      <c r="E361" s="138">
        <v>2067</v>
      </c>
      <c r="F361" s="138">
        <v>1255.5999999999999</v>
      </c>
      <c r="G361" s="138">
        <v>808.4</v>
      </c>
    </row>
    <row r="362" spans="1:7" x14ac:dyDescent="0.25">
      <c r="A362" s="176" t="s">
        <v>257</v>
      </c>
      <c r="B362" s="172">
        <v>4316</v>
      </c>
      <c r="C362" s="2" t="s">
        <v>1380</v>
      </c>
      <c r="D362" s="19" t="s">
        <v>249</v>
      </c>
      <c r="E362" s="138">
        <v>2068</v>
      </c>
      <c r="F362" s="138">
        <v>1255.5999999999999</v>
      </c>
      <c r="G362" s="138">
        <v>808.4</v>
      </c>
    </row>
    <row r="363" spans="1:7" x14ac:dyDescent="0.25">
      <c r="A363" s="176" t="s">
        <v>258</v>
      </c>
      <c r="B363" s="172">
        <v>2500</v>
      </c>
      <c r="C363" s="2" t="s">
        <v>1380</v>
      </c>
      <c r="D363" s="19" t="s">
        <v>251</v>
      </c>
      <c r="E363" s="138">
        <v>4972.75</v>
      </c>
      <c r="F363" s="138">
        <v>4971.75</v>
      </c>
      <c r="G363" s="138">
        <v>1</v>
      </c>
    </row>
    <row r="364" spans="1:7" x14ac:dyDescent="0.25">
      <c r="A364" s="176">
        <v>40360</v>
      </c>
      <c r="B364" s="172">
        <v>2465</v>
      </c>
      <c r="C364" s="2" t="s">
        <v>1380</v>
      </c>
      <c r="D364" s="19" t="s">
        <v>252</v>
      </c>
      <c r="E364" s="138">
        <v>17168</v>
      </c>
      <c r="F364" s="138">
        <v>17167</v>
      </c>
      <c r="G364" s="138">
        <v>1</v>
      </c>
    </row>
    <row r="365" spans="1:7" x14ac:dyDescent="0.25">
      <c r="A365" s="176" t="s">
        <v>259</v>
      </c>
      <c r="B365" s="172">
        <v>3138</v>
      </c>
      <c r="C365" s="2" t="s">
        <v>1380</v>
      </c>
      <c r="D365" s="19" t="s">
        <v>253</v>
      </c>
      <c r="E365" s="138">
        <v>27499.99</v>
      </c>
      <c r="F365" s="138">
        <v>24290.77</v>
      </c>
      <c r="G365" s="138">
        <v>3208.22</v>
      </c>
    </row>
    <row r="366" spans="1:7" x14ac:dyDescent="0.25">
      <c r="A366" s="176">
        <v>41437</v>
      </c>
      <c r="B366" s="172">
        <v>3080</v>
      </c>
      <c r="C366" s="2" t="s">
        <v>1380</v>
      </c>
      <c r="D366" s="19" t="s">
        <v>254</v>
      </c>
      <c r="E366" s="138">
        <v>3549</v>
      </c>
      <c r="F366" s="138">
        <v>3370.59</v>
      </c>
      <c r="G366" s="138">
        <v>177.4</v>
      </c>
    </row>
    <row r="367" spans="1:7" x14ac:dyDescent="0.25">
      <c r="A367" s="176">
        <v>43264</v>
      </c>
      <c r="B367" s="172">
        <v>4963</v>
      </c>
      <c r="C367" s="2" t="s">
        <v>1380</v>
      </c>
      <c r="D367" s="19" t="s">
        <v>255</v>
      </c>
      <c r="E367" s="138">
        <v>8577.42</v>
      </c>
      <c r="F367" s="138">
        <v>3859.39</v>
      </c>
      <c r="G367" s="138">
        <v>4717.03</v>
      </c>
    </row>
    <row r="368" spans="1:7" x14ac:dyDescent="0.25">
      <c r="A368" s="96"/>
      <c r="B368" s="101"/>
      <c r="C368" s="2" t="s">
        <v>1380</v>
      </c>
      <c r="D368" s="16"/>
      <c r="E368" s="125"/>
      <c r="F368" s="103"/>
      <c r="G368" s="103"/>
    </row>
    <row r="370" spans="1:7" ht="15.75" x14ac:dyDescent="0.25">
      <c r="A370" s="162" t="s">
        <v>31</v>
      </c>
      <c r="B370" s="203" t="s">
        <v>311</v>
      </c>
      <c r="C370" s="203"/>
      <c r="E370" s="129"/>
      <c r="F370" s="129"/>
      <c r="G370" s="128"/>
    </row>
    <row r="371" spans="1:7" ht="12.75" x14ac:dyDescent="0.2">
      <c r="A371" s="204" t="s">
        <v>1</v>
      </c>
      <c r="B371" s="205"/>
      <c r="C371" s="205"/>
      <c r="D371" s="205"/>
      <c r="E371" s="205"/>
      <c r="F371" s="205"/>
      <c r="G371" s="206"/>
    </row>
    <row r="372" spans="1:7" ht="30" x14ac:dyDescent="0.2">
      <c r="A372" s="163" t="s">
        <v>2</v>
      </c>
      <c r="B372" s="164" t="s">
        <v>3</v>
      </c>
      <c r="C372" s="1" t="s">
        <v>4</v>
      </c>
      <c r="D372" s="8" t="s">
        <v>5</v>
      </c>
      <c r="E372" s="130" t="s">
        <v>6</v>
      </c>
      <c r="F372" s="131" t="s">
        <v>7</v>
      </c>
      <c r="G372" s="131" t="s">
        <v>8</v>
      </c>
    </row>
    <row r="373" spans="1:7" x14ac:dyDescent="0.25">
      <c r="A373" s="157">
        <v>42902</v>
      </c>
      <c r="B373" s="165">
        <v>4755</v>
      </c>
      <c r="C373" s="2" t="s">
        <v>1380</v>
      </c>
      <c r="D373" s="20" t="s">
        <v>260</v>
      </c>
      <c r="E373" s="103">
        <v>42126</v>
      </c>
      <c r="F373" s="103">
        <v>42125</v>
      </c>
      <c r="G373" s="103">
        <v>1</v>
      </c>
    </row>
    <row r="374" spans="1:7" x14ac:dyDescent="0.25">
      <c r="A374" s="96">
        <v>42552</v>
      </c>
      <c r="B374" s="101">
        <v>3938</v>
      </c>
      <c r="C374" s="2" t="s">
        <v>1380</v>
      </c>
      <c r="D374" s="20" t="s">
        <v>261</v>
      </c>
      <c r="E374" s="103">
        <v>1</v>
      </c>
      <c r="F374" s="103">
        <v>0</v>
      </c>
      <c r="G374" s="103">
        <v>1</v>
      </c>
    </row>
    <row r="375" spans="1:7" x14ac:dyDescent="0.25">
      <c r="A375" s="96">
        <v>42902</v>
      </c>
      <c r="B375" s="101">
        <v>4756</v>
      </c>
      <c r="C375" s="2" t="s">
        <v>1380</v>
      </c>
      <c r="D375" s="20" t="s">
        <v>262</v>
      </c>
      <c r="E375" s="103">
        <v>5664</v>
      </c>
      <c r="F375" s="103">
        <v>5663</v>
      </c>
      <c r="G375" s="103">
        <v>1</v>
      </c>
    </row>
    <row r="376" spans="1:7" x14ac:dyDescent="0.25">
      <c r="A376" s="96">
        <v>42874</v>
      </c>
      <c r="B376" s="101">
        <v>4688</v>
      </c>
      <c r="C376" s="2" t="s">
        <v>1380</v>
      </c>
      <c r="D376" s="20" t="s">
        <v>263</v>
      </c>
      <c r="E376" s="103">
        <v>38173</v>
      </c>
      <c r="F376" s="103">
        <v>38172</v>
      </c>
      <c r="G376" s="103">
        <v>1</v>
      </c>
    </row>
    <row r="377" spans="1:7" x14ac:dyDescent="0.25">
      <c r="A377" s="96">
        <v>44461</v>
      </c>
      <c r="B377" s="101">
        <v>5368</v>
      </c>
      <c r="C377" s="2" t="s">
        <v>1380</v>
      </c>
      <c r="D377" s="20" t="s">
        <v>264</v>
      </c>
      <c r="E377" s="103">
        <v>13799.64</v>
      </c>
      <c r="F377" s="103">
        <v>4983.2033333333329</v>
      </c>
      <c r="G377" s="103">
        <v>8816.4366666666665</v>
      </c>
    </row>
    <row r="378" spans="1:7" x14ac:dyDescent="0.25">
      <c r="A378" s="96">
        <v>37991</v>
      </c>
      <c r="B378" s="101">
        <v>750</v>
      </c>
      <c r="C378" s="2" t="s">
        <v>1380</v>
      </c>
      <c r="D378" s="20" t="s">
        <v>168</v>
      </c>
      <c r="E378" s="103">
        <v>1</v>
      </c>
      <c r="F378" s="103">
        <v>0</v>
      </c>
      <c r="G378" s="103">
        <v>1</v>
      </c>
    </row>
    <row r="379" spans="1:7" x14ac:dyDescent="0.25">
      <c r="A379" s="96">
        <v>42706</v>
      </c>
      <c r="B379" s="101">
        <v>4411</v>
      </c>
      <c r="C379" s="2" t="s">
        <v>1380</v>
      </c>
      <c r="D379" s="20" t="s">
        <v>265</v>
      </c>
      <c r="E379" s="103">
        <v>24190</v>
      </c>
      <c r="F379" s="103">
        <v>14110.833333333334</v>
      </c>
      <c r="G379" s="103">
        <v>10079.166666666666</v>
      </c>
    </row>
    <row r="380" spans="1:7" x14ac:dyDescent="0.25">
      <c r="A380" s="96"/>
      <c r="B380" s="101"/>
      <c r="C380" s="2" t="s">
        <v>1380</v>
      </c>
      <c r="D380" s="20" t="s">
        <v>266</v>
      </c>
      <c r="E380" s="103">
        <v>563</v>
      </c>
      <c r="F380" s="103"/>
      <c r="G380" s="103"/>
    </row>
    <row r="381" spans="1:7" x14ac:dyDescent="0.25">
      <c r="A381" s="96">
        <v>40606</v>
      </c>
      <c r="B381" s="101">
        <v>2707</v>
      </c>
      <c r="C381" s="2" t="s">
        <v>1380</v>
      </c>
      <c r="D381" s="20" t="s">
        <v>267</v>
      </c>
      <c r="E381" s="103">
        <v>7656</v>
      </c>
      <c r="F381" s="103">
        <v>7654</v>
      </c>
      <c r="G381" s="103">
        <v>1</v>
      </c>
    </row>
    <row r="382" spans="1:7" x14ac:dyDescent="0.25">
      <c r="A382" s="96">
        <v>42014</v>
      </c>
      <c r="B382" s="101">
        <v>3844</v>
      </c>
      <c r="C382" s="2" t="s">
        <v>1380</v>
      </c>
      <c r="D382" s="20" t="s">
        <v>268</v>
      </c>
      <c r="E382" s="103">
        <v>5369</v>
      </c>
      <c r="F382" s="103">
        <v>4160.9750000000004</v>
      </c>
      <c r="G382" s="103">
        <v>1208.0249999999996</v>
      </c>
    </row>
    <row r="383" spans="1:7" x14ac:dyDescent="0.25">
      <c r="A383" s="96">
        <v>40338</v>
      </c>
      <c r="B383" s="101">
        <v>2116</v>
      </c>
      <c r="C383" s="2" t="s">
        <v>1380</v>
      </c>
      <c r="D383" s="20" t="s">
        <v>269</v>
      </c>
      <c r="E383" s="103">
        <v>5722.03</v>
      </c>
      <c r="F383" s="103">
        <v>5721.03</v>
      </c>
      <c r="G383" s="103">
        <v>1</v>
      </c>
    </row>
    <row r="384" spans="1:7" x14ac:dyDescent="0.25">
      <c r="A384" s="96">
        <v>40071</v>
      </c>
      <c r="B384" s="101">
        <v>1849</v>
      </c>
      <c r="C384" s="2" t="s">
        <v>1380</v>
      </c>
      <c r="D384" s="20" t="s">
        <v>270</v>
      </c>
      <c r="E384" s="103">
        <v>2610</v>
      </c>
      <c r="F384" s="103">
        <v>2609</v>
      </c>
      <c r="G384" s="103">
        <v>1</v>
      </c>
    </row>
    <row r="385" spans="1:7" x14ac:dyDescent="0.25">
      <c r="A385" s="96">
        <v>40360</v>
      </c>
      <c r="B385" s="101">
        <v>2558</v>
      </c>
      <c r="C385" s="2" t="s">
        <v>1380</v>
      </c>
      <c r="D385" s="20" t="s">
        <v>271</v>
      </c>
      <c r="E385" s="103">
        <v>25000</v>
      </c>
      <c r="F385" s="103">
        <v>24999</v>
      </c>
      <c r="G385" s="103">
        <v>1</v>
      </c>
    </row>
    <row r="386" spans="1:7" x14ac:dyDescent="0.25">
      <c r="A386" s="96">
        <v>40360</v>
      </c>
      <c r="B386" s="101">
        <v>2566</v>
      </c>
      <c r="C386" s="2" t="s">
        <v>1380</v>
      </c>
      <c r="D386" s="20" t="s">
        <v>272</v>
      </c>
      <c r="E386" s="103">
        <v>37000</v>
      </c>
      <c r="F386" s="103">
        <v>36999</v>
      </c>
      <c r="G386" s="103">
        <v>1</v>
      </c>
    </row>
    <row r="387" spans="1:7" x14ac:dyDescent="0.25">
      <c r="A387" s="96">
        <v>40360</v>
      </c>
      <c r="B387" s="101">
        <v>2578</v>
      </c>
      <c r="C387" s="2" t="s">
        <v>1380</v>
      </c>
      <c r="D387" s="20" t="s">
        <v>273</v>
      </c>
      <c r="E387" s="103">
        <v>15000</v>
      </c>
      <c r="F387" s="103">
        <v>14999</v>
      </c>
      <c r="G387" s="103">
        <v>1</v>
      </c>
    </row>
    <row r="388" spans="1:7" x14ac:dyDescent="0.25">
      <c r="A388" s="96">
        <v>40360</v>
      </c>
      <c r="B388" s="101">
        <v>2567</v>
      </c>
      <c r="C388" s="2" t="s">
        <v>1380</v>
      </c>
      <c r="D388" s="20" t="s">
        <v>274</v>
      </c>
      <c r="E388" s="103">
        <v>10000</v>
      </c>
      <c r="F388" s="103">
        <v>9999</v>
      </c>
      <c r="G388" s="103">
        <v>1</v>
      </c>
    </row>
    <row r="389" spans="1:7" x14ac:dyDescent="0.25">
      <c r="A389" s="96">
        <v>40360</v>
      </c>
      <c r="B389" s="101">
        <v>2562</v>
      </c>
      <c r="C389" s="2" t="s">
        <v>1380</v>
      </c>
      <c r="D389" s="20" t="s">
        <v>275</v>
      </c>
      <c r="E389" s="103">
        <v>10000</v>
      </c>
      <c r="F389" s="103">
        <v>9999</v>
      </c>
      <c r="G389" s="103">
        <v>1</v>
      </c>
    </row>
    <row r="390" spans="1:7" x14ac:dyDescent="0.25">
      <c r="A390" s="96">
        <v>42544</v>
      </c>
      <c r="B390" s="101">
        <v>3939</v>
      </c>
      <c r="C390" s="2" t="s">
        <v>1380</v>
      </c>
      <c r="D390" s="20" t="s">
        <v>276</v>
      </c>
      <c r="E390" s="103">
        <v>58021.02</v>
      </c>
      <c r="F390" s="103">
        <v>36746.646000000001</v>
      </c>
      <c r="G390" s="103">
        <v>21274.373999999996</v>
      </c>
    </row>
    <row r="391" spans="1:7" x14ac:dyDescent="0.25">
      <c r="A391" s="96">
        <v>42523</v>
      </c>
      <c r="B391" s="101">
        <v>4450</v>
      </c>
      <c r="C391" s="2" t="s">
        <v>1380</v>
      </c>
      <c r="D391" s="20" t="s">
        <v>277</v>
      </c>
      <c r="E391" s="103">
        <v>52792.02</v>
      </c>
      <c r="F391" s="103">
        <v>52790.02</v>
      </c>
      <c r="G391" s="103">
        <v>1</v>
      </c>
    </row>
    <row r="392" spans="1:7" x14ac:dyDescent="0.25">
      <c r="A392" s="96">
        <v>42523</v>
      </c>
      <c r="B392" s="101">
        <v>4451</v>
      </c>
      <c r="C392" s="2" t="s">
        <v>1380</v>
      </c>
      <c r="D392" s="20" t="s">
        <v>277</v>
      </c>
      <c r="E392" s="103">
        <v>52792.02</v>
      </c>
      <c r="F392" s="103">
        <v>52790.02</v>
      </c>
      <c r="G392" s="103">
        <v>1</v>
      </c>
    </row>
    <row r="393" spans="1:7" x14ac:dyDescent="0.25">
      <c r="A393" s="96">
        <v>42523</v>
      </c>
      <c r="B393" s="101">
        <v>4449</v>
      </c>
      <c r="C393" s="2" t="s">
        <v>1380</v>
      </c>
      <c r="D393" s="20" t="s">
        <v>277</v>
      </c>
      <c r="E393" s="103">
        <v>52792.02</v>
      </c>
      <c r="F393" s="103">
        <v>52790.02</v>
      </c>
      <c r="G393" s="103">
        <v>1</v>
      </c>
    </row>
    <row r="394" spans="1:7" x14ac:dyDescent="0.25">
      <c r="A394" s="96">
        <v>40360</v>
      </c>
      <c r="B394" s="101">
        <v>2544</v>
      </c>
      <c r="C394" s="2" t="s">
        <v>1380</v>
      </c>
      <c r="D394" s="20" t="s">
        <v>278</v>
      </c>
      <c r="E394" s="103">
        <v>3000</v>
      </c>
      <c r="F394" s="103">
        <v>2999</v>
      </c>
      <c r="G394" s="103">
        <v>1</v>
      </c>
    </row>
    <row r="395" spans="1:7" x14ac:dyDescent="0.25">
      <c r="A395" s="96">
        <v>40360</v>
      </c>
      <c r="B395" s="101">
        <v>2549</v>
      </c>
      <c r="C395" s="2" t="s">
        <v>1380</v>
      </c>
      <c r="D395" s="20" t="s">
        <v>279</v>
      </c>
      <c r="E395" s="103">
        <v>4000</v>
      </c>
      <c r="F395" s="103">
        <v>3999</v>
      </c>
      <c r="G395" s="103">
        <v>1</v>
      </c>
    </row>
    <row r="396" spans="1:7" x14ac:dyDescent="0.25">
      <c r="A396" s="96">
        <v>40360</v>
      </c>
      <c r="B396" s="101">
        <v>2548</v>
      </c>
      <c r="C396" s="2" t="s">
        <v>1380</v>
      </c>
      <c r="D396" s="20" t="s">
        <v>280</v>
      </c>
      <c r="E396" s="103">
        <v>6800</v>
      </c>
      <c r="F396" s="103">
        <v>6799</v>
      </c>
      <c r="G396" s="103">
        <v>1</v>
      </c>
    </row>
    <row r="397" spans="1:7" x14ac:dyDescent="0.25">
      <c r="A397" s="96">
        <v>42552</v>
      </c>
      <c r="B397" s="101">
        <v>4179</v>
      </c>
      <c r="C397" s="2" t="s">
        <v>1380</v>
      </c>
      <c r="D397" s="20" t="s">
        <v>281</v>
      </c>
      <c r="E397" s="103">
        <f>8500*1.18</f>
        <v>10030</v>
      </c>
      <c r="F397" s="103">
        <v>6268.75</v>
      </c>
      <c r="G397" s="103">
        <v>3761.25</v>
      </c>
    </row>
    <row r="398" spans="1:7" x14ac:dyDescent="0.25">
      <c r="A398" s="96">
        <v>42552</v>
      </c>
      <c r="B398" s="101">
        <v>4180</v>
      </c>
      <c r="C398" s="2" t="s">
        <v>1380</v>
      </c>
      <c r="D398" s="20" t="s">
        <v>282</v>
      </c>
      <c r="E398" s="103">
        <f>7500*1.18</f>
        <v>8850</v>
      </c>
      <c r="F398" s="103">
        <v>5531.25</v>
      </c>
      <c r="G398" s="103">
        <v>3318.75</v>
      </c>
    </row>
    <row r="399" spans="1:7" x14ac:dyDescent="0.25">
      <c r="A399" s="96">
        <v>40360</v>
      </c>
      <c r="B399" s="101">
        <v>2541</v>
      </c>
      <c r="C399" s="2" t="s">
        <v>1380</v>
      </c>
      <c r="D399" s="20" t="s">
        <v>283</v>
      </c>
      <c r="E399" s="103">
        <v>15000</v>
      </c>
      <c r="F399" s="103">
        <v>14999</v>
      </c>
      <c r="G399" s="103">
        <v>1</v>
      </c>
    </row>
    <row r="400" spans="1:7" x14ac:dyDescent="0.25">
      <c r="A400" s="96">
        <v>40360</v>
      </c>
      <c r="B400" s="101">
        <v>2555</v>
      </c>
      <c r="C400" s="2" t="s">
        <v>1380</v>
      </c>
      <c r="D400" s="20" t="s">
        <v>284</v>
      </c>
      <c r="E400" s="103">
        <v>12000</v>
      </c>
      <c r="F400" s="103">
        <v>11999</v>
      </c>
      <c r="G400" s="103">
        <v>1</v>
      </c>
    </row>
    <row r="401" spans="1:7" x14ac:dyDescent="0.25">
      <c r="A401" s="96">
        <v>40360</v>
      </c>
      <c r="B401" s="101">
        <v>2543</v>
      </c>
      <c r="C401" s="2" t="s">
        <v>1380</v>
      </c>
      <c r="D401" s="20" t="s">
        <v>285</v>
      </c>
      <c r="E401" s="103">
        <v>4500</v>
      </c>
      <c r="F401" s="103">
        <v>4499</v>
      </c>
      <c r="G401" s="103">
        <v>1</v>
      </c>
    </row>
    <row r="402" spans="1:7" x14ac:dyDescent="0.25">
      <c r="A402" s="96">
        <v>42552</v>
      </c>
      <c r="B402" s="101">
        <v>3128</v>
      </c>
      <c r="C402" s="2" t="s">
        <v>1380</v>
      </c>
      <c r="D402" s="20" t="s">
        <v>286</v>
      </c>
      <c r="E402" s="103">
        <v>1</v>
      </c>
      <c r="F402" s="103">
        <v>0</v>
      </c>
      <c r="G402" s="103">
        <v>1</v>
      </c>
    </row>
    <row r="403" spans="1:7" x14ac:dyDescent="0.25">
      <c r="A403" s="96">
        <v>42088</v>
      </c>
      <c r="B403" s="101">
        <v>3472</v>
      </c>
      <c r="C403" s="2" t="s">
        <v>1380</v>
      </c>
      <c r="D403" s="20" t="s">
        <v>287</v>
      </c>
      <c r="E403" s="103">
        <v>26491</v>
      </c>
      <c r="F403" s="103">
        <v>26490</v>
      </c>
      <c r="G403" s="103">
        <v>1</v>
      </c>
    </row>
    <row r="404" spans="1:7" x14ac:dyDescent="0.25">
      <c r="A404" s="96">
        <v>42552</v>
      </c>
      <c r="B404" s="101">
        <v>3946</v>
      </c>
      <c r="C404" s="2" t="s">
        <v>1380</v>
      </c>
      <c r="D404" s="20" t="s">
        <v>288</v>
      </c>
      <c r="E404" s="103">
        <v>1</v>
      </c>
      <c r="F404" s="103">
        <v>0</v>
      </c>
      <c r="G404" s="103">
        <v>1</v>
      </c>
    </row>
    <row r="405" spans="1:7" x14ac:dyDescent="0.25">
      <c r="A405" s="96">
        <v>40360</v>
      </c>
      <c r="B405" s="101">
        <v>2561</v>
      </c>
      <c r="C405" s="2" t="s">
        <v>1380</v>
      </c>
      <c r="D405" s="20" t="s">
        <v>289</v>
      </c>
      <c r="E405" s="103">
        <v>5916</v>
      </c>
      <c r="F405" s="103">
        <v>5915</v>
      </c>
      <c r="G405" s="103">
        <v>1</v>
      </c>
    </row>
    <row r="406" spans="1:7" x14ac:dyDescent="0.25">
      <c r="A406" s="96">
        <v>42627</v>
      </c>
      <c r="B406" s="101">
        <v>4275</v>
      </c>
      <c r="C406" s="2" t="s">
        <v>1380</v>
      </c>
      <c r="D406" s="20" t="s">
        <v>290</v>
      </c>
      <c r="E406" s="103">
        <v>12667.3</v>
      </c>
      <c r="F406" s="103">
        <v>7705.9408333333331</v>
      </c>
      <c r="G406" s="103">
        <v>4961.3591666666662</v>
      </c>
    </row>
    <row r="407" spans="1:7" x14ac:dyDescent="0.25">
      <c r="A407" s="96">
        <v>40360</v>
      </c>
      <c r="B407" s="101">
        <v>2551</v>
      </c>
      <c r="C407" s="2" t="s">
        <v>1380</v>
      </c>
      <c r="D407" s="20" t="s">
        <v>291</v>
      </c>
      <c r="E407" s="103">
        <v>7500</v>
      </c>
      <c r="F407" s="103">
        <v>7499</v>
      </c>
      <c r="G407" s="103">
        <v>1</v>
      </c>
    </row>
    <row r="408" spans="1:7" x14ac:dyDescent="0.25">
      <c r="A408" s="96">
        <v>40360</v>
      </c>
      <c r="B408" s="101">
        <v>2554</v>
      </c>
      <c r="C408" s="2" t="s">
        <v>1380</v>
      </c>
      <c r="D408" s="20" t="s">
        <v>292</v>
      </c>
      <c r="E408" s="103">
        <v>7500</v>
      </c>
      <c r="F408" s="103">
        <v>7499</v>
      </c>
      <c r="G408" s="103">
        <v>1</v>
      </c>
    </row>
    <row r="409" spans="1:7" x14ac:dyDescent="0.25">
      <c r="A409" s="96">
        <v>40360</v>
      </c>
      <c r="B409" s="101">
        <v>2552</v>
      </c>
      <c r="C409" s="2" t="s">
        <v>1380</v>
      </c>
      <c r="D409" s="20" t="s">
        <v>293</v>
      </c>
      <c r="E409" s="103">
        <v>7500</v>
      </c>
      <c r="F409" s="103">
        <v>7499</v>
      </c>
      <c r="G409" s="103">
        <v>1</v>
      </c>
    </row>
    <row r="410" spans="1:7" x14ac:dyDescent="0.25">
      <c r="A410" s="96">
        <v>40360</v>
      </c>
      <c r="B410" s="101">
        <v>2553</v>
      </c>
      <c r="C410" s="2" t="s">
        <v>1380</v>
      </c>
      <c r="D410" s="20" t="s">
        <v>291</v>
      </c>
      <c r="E410" s="103">
        <v>7500</v>
      </c>
      <c r="F410" s="103">
        <v>7499</v>
      </c>
      <c r="G410" s="103">
        <v>1</v>
      </c>
    </row>
    <row r="411" spans="1:7" x14ac:dyDescent="0.25">
      <c r="A411" s="96">
        <v>42552</v>
      </c>
      <c r="B411" s="101">
        <v>3950</v>
      </c>
      <c r="C411" s="2" t="s">
        <v>1380</v>
      </c>
      <c r="D411" s="20" t="s">
        <v>294</v>
      </c>
      <c r="E411" s="103">
        <v>36698</v>
      </c>
      <c r="F411" s="103">
        <v>22936.25</v>
      </c>
      <c r="G411" s="103">
        <v>13761.75</v>
      </c>
    </row>
    <row r="412" spans="1:7" x14ac:dyDescent="0.25">
      <c r="A412" s="96">
        <v>42014</v>
      </c>
      <c r="B412" s="101">
        <v>3845</v>
      </c>
      <c r="C412" s="2" t="s">
        <v>1380</v>
      </c>
      <c r="D412" s="20" t="s">
        <v>268</v>
      </c>
      <c r="E412" s="103">
        <v>5369</v>
      </c>
      <c r="F412" s="103">
        <v>4160.9750000000004</v>
      </c>
      <c r="G412" s="103">
        <v>1208.0249999999996</v>
      </c>
    </row>
    <row r="413" spans="1:7" x14ac:dyDescent="0.25">
      <c r="A413" s="96">
        <v>42552</v>
      </c>
      <c r="B413" s="101">
        <v>3954</v>
      </c>
      <c r="C413" s="2" t="s">
        <v>1380</v>
      </c>
      <c r="D413" s="20" t="s">
        <v>295</v>
      </c>
      <c r="E413" s="103">
        <v>36698</v>
      </c>
      <c r="F413" s="103">
        <v>22936.25</v>
      </c>
      <c r="G413" s="103">
        <v>13761.75</v>
      </c>
    </row>
    <row r="414" spans="1:7" x14ac:dyDescent="0.25">
      <c r="A414" s="96">
        <v>42552</v>
      </c>
      <c r="B414" s="101">
        <v>3955</v>
      </c>
      <c r="C414" s="2" t="s">
        <v>1380</v>
      </c>
      <c r="D414" s="20" t="s">
        <v>296</v>
      </c>
      <c r="E414" s="103">
        <v>31978</v>
      </c>
      <c r="F414" s="103">
        <v>19986.25</v>
      </c>
      <c r="G414" s="103">
        <v>11991.75</v>
      </c>
    </row>
    <row r="415" spans="1:7" x14ac:dyDescent="0.25">
      <c r="A415" s="96">
        <v>43416</v>
      </c>
      <c r="B415" s="101">
        <v>5021</v>
      </c>
      <c r="C415" s="2" t="s">
        <v>1380</v>
      </c>
      <c r="D415" s="20" t="s">
        <v>297</v>
      </c>
      <c r="E415" s="103">
        <v>49442</v>
      </c>
      <c r="F415" s="103">
        <v>19364.783333333333</v>
      </c>
      <c r="G415" s="103">
        <v>30077.216666666667</v>
      </c>
    </row>
    <row r="416" spans="1:7" x14ac:dyDescent="0.25">
      <c r="A416" s="107">
        <v>44364</v>
      </c>
      <c r="B416" s="106">
        <v>5346</v>
      </c>
      <c r="C416" s="2" t="s">
        <v>1380</v>
      </c>
      <c r="D416" s="21" t="s">
        <v>298</v>
      </c>
      <c r="E416" s="109">
        <v>7316</v>
      </c>
      <c r="F416" s="103">
        <v>1950.9333333333334</v>
      </c>
      <c r="G416" s="109">
        <v>5365.0666666666666</v>
      </c>
    </row>
    <row r="417" spans="1:7" x14ac:dyDescent="0.25">
      <c r="A417" s="107">
        <v>44364</v>
      </c>
      <c r="B417" s="106">
        <v>5345</v>
      </c>
      <c r="C417" s="2" t="s">
        <v>1380</v>
      </c>
      <c r="D417" s="21" t="s">
        <v>299</v>
      </c>
      <c r="E417" s="109">
        <v>19470</v>
      </c>
      <c r="F417" s="103">
        <v>5192</v>
      </c>
      <c r="G417" s="109">
        <v>14278</v>
      </c>
    </row>
    <row r="418" spans="1:7" x14ac:dyDescent="0.25">
      <c r="A418" s="96">
        <v>40185</v>
      </c>
      <c r="B418" s="101">
        <v>2340</v>
      </c>
      <c r="C418" s="2" t="s">
        <v>1380</v>
      </c>
      <c r="D418" s="20" t="s">
        <v>300</v>
      </c>
      <c r="E418" s="103">
        <v>6890.4</v>
      </c>
      <c r="F418" s="103">
        <v>6889.4</v>
      </c>
      <c r="G418" s="103">
        <v>1</v>
      </c>
    </row>
    <row r="419" spans="1:7" x14ac:dyDescent="0.25">
      <c r="A419" s="96">
        <v>40185</v>
      </c>
      <c r="B419" s="101">
        <v>2353</v>
      </c>
      <c r="C419" s="2" t="s">
        <v>1380</v>
      </c>
      <c r="D419" s="20" t="s">
        <v>301</v>
      </c>
      <c r="E419" s="103">
        <v>6380</v>
      </c>
      <c r="F419" s="103">
        <v>6379</v>
      </c>
      <c r="G419" s="103">
        <v>1</v>
      </c>
    </row>
    <row r="420" spans="1:7" x14ac:dyDescent="0.25">
      <c r="A420" s="96">
        <v>40185</v>
      </c>
      <c r="B420" s="101">
        <v>2352</v>
      </c>
      <c r="C420" s="2" t="s">
        <v>1380</v>
      </c>
      <c r="D420" s="20" t="s">
        <v>302</v>
      </c>
      <c r="E420" s="103">
        <v>6380</v>
      </c>
      <c r="F420" s="103">
        <v>6379</v>
      </c>
      <c r="G420" s="103">
        <v>1</v>
      </c>
    </row>
    <row r="421" spans="1:7" x14ac:dyDescent="0.25">
      <c r="A421" s="96">
        <v>39332</v>
      </c>
      <c r="B421" s="101">
        <v>1260</v>
      </c>
      <c r="C421" s="2" t="s">
        <v>1380</v>
      </c>
      <c r="D421" s="20" t="s">
        <v>303</v>
      </c>
      <c r="E421" s="103">
        <v>30000</v>
      </c>
      <c r="F421" s="103">
        <v>29999</v>
      </c>
      <c r="G421" s="103">
        <v>1</v>
      </c>
    </row>
    <row r="422" spans="1:7" x14ac:dyDescent="0.25">
      <c r="A422" s="96">
        <v>42671</v>
      </c>
      <c r="B422" s="101">
        <v>4375</v>
      </c>
      <c r="C422" s="2" t="s">
        <v>1380</v>
      </c>
      <c r="D422" s="20" t="s">
        <v>304</v>
      </c>
      <c r="E422" s="103">
        <v>2656.27</v>
      </c>
      <c r="F422" s="103">
        <v>2654.27</v>
      </c>
      <c r="G422" s="103">
        <v>1</v>
      </c>
    </row>
    <row r="423" spans="1:7" x14ac:dyDescent="0.25">
      <c r="A423" s="96">
        <v>40253</v>
      </c>
      <c r="B423" s="101">
        <v>2237</v>
      </c>
      <c r="C423" s="2" t="s">
        <v>1380</v>
      </c>
      <c r="D423" s="20" t="s">
        <v>305</v>
      </c>
      <c r="E423" s="103">
        <v>5238125</v>
      </c>
      <c r="F423" s="103">
        <v>5238124</v>
      </c>
      <c r="G423" s="103">
        <v>1</v>
      </c>
    </row>
    <row r="424" spans="1:7" x14ac:dyDescent="0.25">
      <c r="A424" s="96">
        <v>42305</v>
      </c>
      <c r="B424" s="101">
        <v>4366</v>
      </c>
      <c r="C424" s="2" t="s">
        <v>1380</v>
      </c>
      <c r="D424" s="20" t="s">
        <v>306</v>
      </c>
      <c r="E424" s="103">
        <v>2224950</v>
      </c>
      <c r="F424" s="103">
        <v>2224949</v>
      </c>
      <c r="G424" s="103">
        <v>1</v>
      </c>
    </row>
    <row r="425" spans="1:7" x14ac:dyDescent="0.25">
      <c r="A425" s="96">
        <v>43445</v>
      </c>
      <c r="B425" s="101">
        <v>5097</v>
      </c>
      <c r="C425" s="2" t="s">
        <v>1380</v>
      </c>
      <c r="D425" s="20" t="s">
        <v>307</v>
      </c>
      <c r="E425" s="103">
        <v>2920735.97</v>
      </c>
      <c r="F425" s="103">
        <v>2239230.9103333331</v>
      </c>
      <c r="G425" s="103">
        <v>681505.05966666713</v>
      </c>
    </row>
    <row r="426" spans="1:7" x14ac:dyDescent="0.25">
      <c r="A426" s="96">
        <v>42544</v>
      </c>
      <c r="B426" s="101">
        <v>4472</v>
      </c>
      <c r="C426" s="2" t="s">
        <v>1380</v>
      </c>
      <c r="D426" s="20" t="s">
        <v>308</v>
      </c>
      <c r="E426" s="103">
        <v>59940.22</v>
      </c>
      <c r="F426" s="103">
        <v>37962.139333333333</v>
      </c>
      <c r="G426" s="103">
        <v>21978.080666666669</v>
      </c>
    </row>
    <row r="427" spans="1:7" x14ac:dyDescent="0.25">
      <c r="A427" s="96">
        <v>42523</v>
      </c>
      <c r="B427" s="101">
        <v>4453</v>
      </c>
      <c r="C427" s="2" t="s">
        <v>1380</v>
      </c>
      <c r="D427" s="20" t="s">
        <v>309</v>
      </c>
      <c r="E427" s="103">
        <v>24301.18</v>
      </c>
      <c r="F427" s="103">
        <v>24299.18</v>
      </c>
      <c r="G427" s="103">
        <v>1</v>
      </c>
    </row>
    <row r="428" spans="1:7" x14ac:dyDescent="0.25">
      <c r="A428" s="96">
        <v>42523</v>
      </c>
      <c r="B428" s="101">
        <v>4452</v>
      </c>
      <c r="C428" s="2" t="s">
        <v>1380</v>
      </c>
      <c r="D428" s="20" t="s">
        <v>310</v>
      </c>
      <c r="E428" s="103">
        <v>35795.42</v>
      </c>
      <c r="F428" s="103">
        <v>35793.42</v>
      </c>
      <c r="G428" s="103">
        <v>1</v>
      </c>
    </row>
    <row r="429" spans="1:7" x14ac:dyDescent="0.25">
      <c r="A429" s="96">
        <v>37990</v>
      </c>
      <c r="B429" s="101">
        <v>950</v>
      </c>
      <c r="C429" s="2" t="s">
        <v>1380</v>
      </c>
      <c r="D429" s="20" t="s">
        <v>312</v>
      </c>
      <c r="E429" s="103">
        <v>1</v>
      </c>
      <c r="F429" s="103">
        <f>'[1]DIR. EJEC.'!K1</f>
        <v>0</v>
      </c>
      <c r="G429" s="103">
        <f>'[1]DIR. EJEC.'!L1</f>
        <v>1</v>
      </c>
    </row>
    <row r="430" spans="1:7" x14ac:dyDescent="0.25">
      <c r="A430" s="96">
        <v>42328</v>
      </c>
      <c r="B430" s="101">
        <v>3916</v>
      </c>
      <c r="C430" s="2" t="s">
        <v>1380</v>
      </c>
      <c r="D430" s="20" t="s">
        <v>313</v>
      </c>
      <c r="E430" s="103">
        <v>798</v>
      </c>
      <c r="F430" s="103">
        <f>'[1]DIR. EJEC.'!K2</f>
        <v>551.94999999999993</v>
      </c>
      <c r="G430" s="103">
        <f>'[1]DIR. EJEC.'!L2</f>
        <v>246.05000000000007</v>
      </c>
    </row>
    <row r="431" spans="1:7" x14ac:dyDescent="0.25">
      <c r="A431" s="96">
        <v>37991</v>
      </c>
      <c r="B431" s="101">
        <v>1154</v>
      </c>
      <c r="C431" s="2" t="s">
        <v>1380</v>
      </c>
      <c r="D431" s="20" t="s">
        <v>314</v>
      </c>
      <c r="E431" s="103">
        <v>1</v>
      </c>
      <c r="F431" s="103">
        <f>'[1]DIR. EJEC.'!K3</f>
        <v>0</v>
      </c>
      <c r="G431" s="103">
        <f>'[1]DIR. EJEC.'!L3</f>
        <v>1</v>
      </c>
    </row>
    <row r="432" spans="1:7" x14ac:dyDescent="0.25">
      <c r="A432" s="96">
        <v>42080</v>
      </c>
      <c r="B432" s="101">
        <v>3550</v>
      </c>
      <c r="C432" s="2" t="s">
        <v>1380</v>
      </c>
      <c r="D432" s="20" t="s">
        <v>315</v>
      </c>
      <c r="E432" s="103">
        <v>4400</v>
      </c>
      <c r="F432" s="103">
        <f>'[1]DIR. EJEC.'!K4</f>
        <v>3336.6666666666665</v>
      </c>
      <c r="G432" s="103">
        <f>'[1]DIR. EJEC.'!L4</f>
        <v>1063.3333333333335</v>
      </c>
    </row>
    <row r="433" spans="1:7" x14ac:dyDescent="0.25">
      <c r="A433" s="96">
        <v>42923</v>
      </c>
      <c r="B433" s="101">
        <v>4727</v>
      </c>
      <c r="C433" s="2" t="s">
        <v>1380</v>
      </c>
      <c r="D433" s="20" t="s">
        <v>127</v>
      </c>
      <c r="E433" s="103">
        <v>5718.28</v>
      </c>
      <c r="F433" s="103">
        <f>'[1]DIR. EJEC.'!K5</f>
        <v>3002.0969999999998</v>
      </c>
      <c r="G433" s="103">
        <f>'[1]DIR. EJEC.'!L5</f>
        <v>2716.183</v>
      </c>
    </row>
    <row r="434" spans="1:7" x14ac:dyDescent="0.25">
      <c r="A434" s="96">
        <v>40360</v>
      </c>
      <c r="B434" s="101">
        <v>2625</v>
      </c>
      <c r="C434" s="2" t="s">
        <v>1380</v>
      </c>
      <c r="D434" s="20" t="s">
        <v>316</v>
      </c>
      <c r="E434" s="103">
        <v>1</v>
      </c>
      <c r="F434" s="103">
        <f>'[1]DIR. EJEC.'!K6</f>
        <v>0</v>
      </c>
      <c r="G434" s="103">
        <f>'[1]DIR. EJEC.'!L6</f>
        <v>1</v>
      </c>
    </row>
    <row r="435" spans="1:7" x14ac:dyDescent="0.25">
      <c r="A435" s="96">
        <v>42867</v>
      </c>
      <c r="B435" s="101">
        <v>4678</v>
      </c>
      <c r="C435" s="2" t="s">
        <v>1380</v>
      </c>
      <c r="D435" s="20" t="s">
        <v>317</v>
      </c>
      <c r="E435" s="103">
        <v>5900</v>
      </c>
      <c r="F435" s="103">
        <f>'[1]DIR. EJEC.'!K7</f>
        <v>5899</v>
      </c>
      <c r="G435" s="103">
        <f>'[1]DIR. EJEC.'!L7</f>
        <v>1</v>
      </c>
    </row>
    <row r="436" spans="1:7" x14ac:dyDescent="0.25">
      <c r="A436" s="96">
        <v>43616</v>
      </c>
      <c r="B436" s="101">
        <v>5260</v>
      </c>
      <c r="C436" s="2" t="s">
        <v>1380</v>
      </c>
      <c r="D436" s="20" t="s">
        <v>318</v>
      </c>
      <c r="E436" s="103">
        <v>5900</v>
      </c>
      <c r="F436" s="103">
        <f>'[1]DIR. EJEC.'!K8</f>
        <v>5900</v>
      </c>
      <c r="G436" s="103">
        <f>'[1]DIR. EJEC.'!L8</f>
        <v>1</v>
      </c>
    </row>
    <row r="437" spans="1:7" x14ac:dyDescent="0.25">
      <c r="A437" s="96">
        <v>43425</v>
      </c>
      <c r="B437" s="101">
        <v>5032</v>
      </c>
      <c r="C437" s="2" t="s">
        <v>1380</v>
      </c>
      <c r="D437" s="20" t="s">
        <v>319</v>
      </c>
      <c r="E437" s="103">
        <v>2419</v>
      </c>
      <c r="F437" s="103">
        <f>'[1]DIR. EJEC.'!K9</f>
        <v>947.44166666666672</v>
      </c>
      <c r="G437" s="103">
        <f>'[1]DIR. EJEC.'!L9</f>
        <v>1471.5583333333334</v>
      </c>
    </row>
    <row r="438" spans="1:7" x14ac:dyDescent="0.25">
      <c r="A438" s="96">
        <v>42328</v>
      </c>
      <c r="B438" s="101">
        <v>3910</v>
      </c>
      <c r="C438" s="2" t="s">
        <v>1380</v>
      </c>
      <c r="D438" s="20" t="s">
        <v>320</v>
      </c>
      <c r="E438" s="103">
        <v>798</v>
      </c>
      <c r="F438" s="103">
        <f>'[1]DIR. EJEC.'!K10</f>
        <v>551.94999999999993</v>
      </c>
      <c r="G438" s="103">
        <f>'[1]DIR. EJEC.'!L10</f>
        <v>246.05000000000007</v>
      </c>
    </row>
    <row r="439" spans="1:7" x14ac:dyDescent="0.25">
      <c r="A439" s="96">
        <v>42328</v>
      </c>
      <c r="B439" s="101">
        <v>3919</v>
      </c>
      <c r="C439" s="2" t="s">
        <v>1380</v>
      </c>
      <c r="D439" s="20" t="s">
        <v>313</v>
      </c>
      <c r="E439" s="103">
        <v>798</v>
      </c>
      <c r="F439" s="103">
        <f>'[1]DIR. EJEC.'!K11</f>
        <v>551.94999999999993</v>
      </c>
      <c r="G439" s="103">
        <f>'[1]DIR. EJEC.'!L11</f>
        <v>246.05000000000007</v>
      </c>
    </row>
    <row r="440" spans="1:7" x14ac:dyDescent="0.25">
      <c r="A440" s="96">
        <v>42668</v>
      </c>
      <c r="B440" s="101">
        <v>4348</v>
      </c>
      <c r="C440" s="2" t="s">
        <v>1380</v>
      </c>
      <c r="D440" s="20" t="s">
        <v>65</v>
      </c>
      <c r="E440" s="103">
        <v>5841</v>
      </c>
      <c r="F440" s="103">
        <f>'[1]DIR. EJEC.'!K12</f>
        <v>3504.6000000000004</v>
      </c>
      <c r="G440" s="103">
        <f>'[1]DIR. EJEC.'!L12</f>
        <v>2336.3999999999996</v>
      </c>
    </row>
    <row r="442" spans="1:7" ht="15.75" x14ac:dyDescent="0.25">
      <c r="A442" s="162" t="s">
        <v>31</v>
      </c>
      <c r="B442" s="203" t="s">
        <v>452</v>
      </c>
      <c r="C442" s="203"/>
      <c r="E442" s="129"/>
      <c r="F442" s="129"/>
      <c r="G442" s="128"/>
    </row>
    <row r="443" spans="1:7" ht="12.75" x14ac:dyDescent="0.2">
      <c r="A443" s="204" t="s">
        <v>1</v>
      </c>
      <c r="B443" s="205"/>
      <c r="C443" s="205"/>
      <c r="D443" s="205"/>
      <c r="E443" s="205"/>
      <c r="F443" s="205"/>
      <c r="G443" s="206"/>
    </row>
    <row r="444" spans="1:7" ht="30" x14ac:dyDescent="0.2">
      <c r="A444" s="163" t="s">
        <v>2</v>
      </c>
      <c r="B444" s="164" t="s">
        <v>3</v>
      </c>
      <c r="C444" s="1" t="s">
        <v>4</v>
      </c>
      <c r="D444" s="8" t="s">
        <v>5</v>
      </c>
      <c r="E444" s="130" t="s">
        <v>6</v>
      </c>
      <c r="F444" s="131" t="s">
        <v>7</v>
      </c>
      <c r="G444" s="135" t="s">
        <v>8</v>
      </c>
    </row>
    <row r="445" spans="1:7" x14ac:dyDescent="0.25">
      <c r="A445" s="96">
        <v>42080</v>
      </c>
      <c r="B445" s="101">
        <v>3550</v>
      </c>
      <c r="C445" s="2" t="s">
        <v>1380</v>
      </c>
      <c r="D445" s="14" t="s">
        <v>315</v>
      </c>
      <c r="E445" s="103">
        <v>4400</v>
      </c>
      <c r="F445" s="103">
        <v>3336.6666666666665</v>
      </c>
      <c r="G445" s="103">
        <v>1063.3333333333335</v>
      </c>
    </row>
    <row r="446" spans="1:7" x14ac:dyDescent="0.25">
      <c r="A446" s="167">
        <v>42080</v>
      </c>
      <c r="B446" s="168">
        <v>3548</v>
      </c>
      <c r="C446" s="2" t="s">
        <v>1380</v>
      </c>
      <c r="D446" s="18" t="s">
        <v>321</v>
      </c>
      <c r="E446" s="143">
        <v>4400</v>
      </c>
      <c r="F446" s="103">
        <v>3336.6666666666665</v>
      </c>
      <c r="G446" s="103">
        <v>1063.3333333333335</v>
      </c>
    </row>
    <row r="447" spans="1:7" x14ac:dyDescent="0.25">
      <c r="A447" s="96">
        <v>43252</v>
      </c>
      <c r="B447" s="101">
        <v>4911</v>
      </c>
      <c r="C447" s="2" t="s">
        <v>1380</v>
      </c>
      <c r="D447" s="16" t="s">
        <v>84</v>
      </c>
      <c r="E447" s="103">
        <v>5782</v>
      </c>
      <c r="F447" s="103">
        <v>2505.5333333333338</v>
      </c>
      <c r="G447" s="103">
        <v>3276.4666666666662</v>
      </c>
    </row>
    <row r="448" spans="1:7" x14ac:dyDescent="0.25">
      <c r="A448" s="96">
        <v>43291</v>
      </c>
      <c r="B448" s="101">
        <v>4969</v>
      </c>
      <c r="C448" s="2" t="s">
        <v>1380</v>
      </c>
      <c r="D448" s="16" t="s">
        <v>322</v>
      </c>
      <c r="E448" s="103">
        <v>7906</v>
      </c>
      <c r="F448" s="103">
        <v>3360.05</v>
      </c>
      <c r="G448" s="103">
        <v>4545.95</v>
      </c>
    </row>
    <row r="449" spans="1:7" x14ac:dyDescent="0.25">
      <c r="A449" s="96">
        <v>42080</v>
      </c>
      <c r="B449" s="101">
        <v>3552</v>
      </c>
      <c r="C449" s="2" t="s">
        <v>1380</v>
      </c>
      <c r="D449" s="16" t="s">
        <v>323</v>
      </c>
      <c r="E449" s="103">
        <v>9368.5</v>
      </c>
      <c r="F449" s="103">
        <v>7104.4458333333341</v>
      </c>
      <c r="G449" s="103">
        <v>2264.0541666666659</v>
      </c>
    </row>
    <row r="450" spans="1:7" x14ac:dyDescent="0.25">
      <c r="A450" s="96">
        <v>42080</v>
      </c>
      <c r="B450" s="101">
        <v>3553</v>
      </c>
      <c r="C450" s="2" t="s">
        <v>1380</v>
      </c>
      <c r="D450" s="16" t="s">
        <v>324</v>
      </c>
      <c r="E450" s="103">
        <v>9368.5</v>
      </c>
      <c r="F450" s="103">
        <v>7104.4458333333341</v>
      </c>
      <c r="G450" s="103">
        <v>2264.0541666666659</v>
      </c>
    </row>
    <row r="451" spans="1:7" x14ac:dyDescent="0.25">
      <c r="A451" s="96">
        <v>42753</v>
      </c>
      <c r="B451" s="101">
        <v>4459</v>
      </c>
      <c r="C451" s="2" t="s">
        <v>1380</v>
      </c>
      <c r="D451" s="16" t="s">
        <v>90</v>
      </c>
      <c r="E451" s="103">
        <v>10309.27</v>
      </c>
      <c r="F451" s="103">
        <v>5927.8302500000009</v>
      </c>
      <c r="G451" s="103">
        <v>4381.4397499999995</v>
      </c>
    </row>
    <row r="452" spans="1:7" x14ac:dyDescent="0.25">
      <c r="A452" s="96">
        <v>42079</v>
      </c>
      <c r="B452" s="101">
        <v>3400</v>
      </c>
      <c r="C452" s="2" t="s">
        <v>1380</v>
      </c>
      <c r="D452" s="16" t="s">
        <v>325</v>
      </c>
      <c r="E452" s="103">
        <v>31450</v>
      </c>
      <c r="F452" s="103">
        <v>31449</v>
      </c>
      <c r="G452" s="103">
        <v>1</v>
      </c>
    </row>
    <row r="453" spans="1:7" x14ac:dyDescent="0.25">
      <c r="A453" s="96">
        <v>42080</v>
      </c>
      <c r="B453" s="101">
        <v>3556</v>
      </c>
      <c r="C453" s="2" t="s">
        <v>1380</v>
      </c>
      <c r="D453" s="16" t="s">
        <v>326</v>
      </c>
      <c r="E453" s="103">
        <v>10004</v>
      </c>
      <c r="F453" s="103">
        <v>7586.3666666666659</v>
      </c>
      <c r="G453" s="103">
        <v>2417.6333333333341</v>
      </c>
    </row>
    <row r="454" spans="1:7" x14ac:dyDescent="0.25">
      <c r="A454" s="96">
        <v>42612</v>
      </c>
      <c r="B454" s="101">
        <v>4208</v>
      </c>
      <c r="C454" s="2" t="s">
        <v>1380</v>
      </c>
      <c r="D454" s="16" t="s">
        <v>327</v>
      </c>
      <c r="E454" s="103">
        <v>5310</v>
      </c>
      <c r="F454" s="103">
        <v>0</v>
      </c>
      <c r="G454" s="103">
        <v>5310</v>
      </c>
    </row>
    <row r="455" spans="1:7" x14ac:dyDescent="0.25">
      <c r="A455" s="96">
        <v>42080</v>
      </c>
      <c r="B455" s="101">
        <v>3531</v>
      </c>
      <c r="C455" s="2" t="s">
        <v>1380</v>
      </c>
      <c r="D455" s="16" t="s">
        <v>328</v>
      </c>
      <c r="E455" s="103">
        <v>6273</v>
      </c>
      <c r="F455" s="103">
        <v>4757.0249999999996</v>
      </c>
      <c r="G455" s="103">
        <v>1515.9750000000004</v>
      </c>
    </row>
    <row r="456" spans="1:7" x14ac:dyDescent="0.25">
      <c r="A456" s="96">
        <v>42080</v>
      </c>
      <c r="B456" s="101">
        <v>3546</v>
      </c>
      <c r="C456" s="2" t="s">
        <v>1380</v>
      </c>
      <c r="D456" s="16" t="s">
        <v>329</v>
      </c>
      <c r="E456" s="103">
        <v>9266</v>
      </c>
      <c r="F456" s="103">
        <v>7026.7166666666672</v>
      </c>
      <c r="G456" s="103">
        <v>2239.2833333333328</v>
      </c>
    </row>
    <row r="457" spans="1:7" x14ac:dyDescent="0.25">
      <c r="A457" s="96">
        <v>42080</v>
      </c>
      <c r="B457" s="101">
        <v>3545</v>
      </c>
      <c r="C457" s="2" t="s">
        <v>1380</v>
      </c>
      <c r="D457" s="16" t="s">
        <v>330</v>
      </c>
      <c r="E457" s="103">
        <v>9266</v>
      </c>
      <c r="F457" s="103">
        <v>7026.7166666666672</v>
      </c>
      <c r="G457" s="103">
        <v>2239.2833333333328</v>
      </c>
    </row>
    <row r="458" spans="1:7" x14ac:dyDescent="0.25">
      <c r="A458" s="96">
        <v>42080</v>
      </c>
      <c r="B458" s="101">
        <v>4635</v>
      </c>
      <c r="C458" s="2" t="s">
        <v>1380</v>
      </c>
      <c r="D458" s="16" t="s">
        <v>331</v>
      </c>
      <c r="E458" s="103">
        <v>9266</v>
      </c>
      <c r="F458" s="103">
        <v>7026.7166666666672</v>
      </c>
      <c r="G458" s="103">
        <v>2239.2833333333328</v>
      </c>
    </row>
    <row r="459" spans="1:7" x14ac:dyDescent="0.25">
      <c r="A459" s="96">
        <v>43255</v>
      </c>
      <c r="B459" s="101">
        <v>4916</v>
      </c>
      <c r="C459" s="2" t="s">
        <v>1380</v>
      </c>
      <c r="D459" s="16" t="s">
        <v>332</v>
      </c>
      <c r="E459" s="103">
        <v>27575.13</v>
      </c>
      <c r="F459" s="103">
        <v>27573.13</v>
      </c>
      <c r="G459" s="103">
        <v>1</v>
      </c>
    </row>
    <row r="460" spans="1:7" x14ac:dyDescent="0.25">
      <c r="A460" s="96">
        <v>42079</v>
      </c>
      <c r="B460" s="101">
        <v>3402</v>
      </c>
      <c r="C460" s="2" t="s">
        <v>1380</v>
      </c>
      <c r="D460" s="16" t="s">
        <v>333</v>
      </c>
      <c r="E460" s="103">
        <v>23336.86</v>
      </c>
      <c r="F460" s="103">
        <v>23335.86</v>
      </c>
      <c r="G460" s="103">
        <v>1</v>
      </c>
    </row>
    <row r="461" spans="1:7" x14ac:dyDescent="0.25">
      <c r="A461" s="96">
        <v>42660</v>
      </c>
      <c r="B461" s="101">
        <v>4424</v>
      </c>
      <c r="C461" s="2" t="s">
        <v>1380</v>
      </c>
      <c r="D461" s="16" t="s">
        <v>334</v>
      </c>
      <c r="E461" s="103">
        <v>5310</v>
      </c>
      <c r="F461" s="103">
        <v>5309</v>
      </c>
      <c r="G461" s="103">
        <v>1</v>
      </c>
    </row>
    <row r="462" spans="1:7" x14ac:dyDescent="0.25">
      <c r="A462" s="96">
        <v>42040</v>
      </c>
      <c r="B462" s="101">
        <v>3677</v>
      </c>
      <c r="C462" s="2" t="s">
        <v>1380</v>
      </c>
      <c r="D462" s="16" t="s">
        <v>335</v>
      </c>
      <c r="E462" s="103">
        <v>4641.2</v>
      </c>
      <c r="F462" s="103">
        <v>3558.2533333333336</v>
      </c>
      <c r="G462" s="103">
        <v>1082.9466666666663</v>
      </c>
    </row>
    <row r="463" spans="1:7" x14ac:dyDescent="0.25">
      <c r="A463" s="96">
        <v>43616</v>
      </c>
      <c r="B463" s="101">
        <v>5258</v>
      </c>
      <c r="C463" s="2" t="s">
        <v>1380</v>
      </c>
      <c r="D463" s="16" t="s">
        <v>318</v>
      </c>
      <c r="E463" s="103">
        <v>5527.47</v>
      </c>
      <c r="F463" s="103">
        <v>5527.47</v>
      </c>
      <c r="G463" s="103">
        <v>1</v>
      </c>
    </row>
    <row r="464" spans="1:7" x14ac:dyDescent="0.25">
      <c r="A464" s="96">
        <v>42079</v>
      </c>
      <c r="B464" s="101">
        <v>3401</v>
      </c>
      <c r="C464" s="2" t="s">
        <v>1380</v>
      </c>
      <c r="D464" s="16" t="s">
        <v>336</v>
      </c>
      <c r="E464" s="103">
        <v>6900</v>
      </c>
      <c r="F464" s="103">
        <v>6899</v>
      </c>
      <c r="G464" s="103">
        <v>1</v>
      </c>
    </row>
    <row r="465" spans="1:7" x14ac:dyDescent="0.25">
      <c r="A465" s="96">
        <v>40360</v>
      </c>
      <c r="B465" s="101">
        <v>4603</v>
      </c>
      <c r="C465" s="2" t="s">
        <v>1380</v>
      </c>
      <c r="D465" s="16" t="s">
        <v>337</v>
      </c>
      <c r="E465" s="103">
        <v>5916</v>
      </c>
      <c r="F465" s="103">
        <v>5915</v>
      </c>
      <c r="G465" s="103">
        <v>1</v>
      </c>
    </row>
    <row r="466" spans="1:7" x14ac:dyDescent="0.25">
      <c r="A466" s="167">
        <v>44671</v>
      </c>
      <c r="B466" s="168">
        <v>5456</v>
      </c>
      <c r="C466" s="2" t="s">
        <v>1380</v>
      </c>
      <c r="D466" s="18" t="s">
        <v>338</v>
      </c>
      <c r="E466" s="143">
        <v>55490</v>
      </c>
      <c r="F466" s="103">
        <v>9248.3333333333339</v>
      </c>
      <c r="G466" s="103">
        <v>46241.666666666664</v>
      </c>
    </row>
    <row r="467" spans="1:7" x14ac:dyDescent="0.25">
      <c r="A467" s="96">
        <v>42552</v>
      </c>
      <c r="B467" s="101">
        <v>3948</v>
      </c>
      <c r="C467" s="2" t="s">
        <v>1380</v>
      </c>
      <c r="D467" s="16" t="s">
        <v>339</v>
      </c>
      <c r="E467" s="103">
        <v>18200.32</v>
      </c>
      <c r="F467" s="103">
        <v>11375.199999999999</v>
      </c>
      <c r="G467" s="103">
        <v>6825.1200000000008</v>
      </c>
    </row>
    <row r="468" spans="1:7" x14ac:dyDescent="0.25">
      <c r="A468" s="96">
        <v>42080</v>
      </c>
      <c r="B468" s="101">
        <v>3557</v>
      </c>
      <c r="C468" s="2" t="s">
        <v>1380</v>
      </c>
      <c r="D468" s="16" t="s">
        <v>340</v>
      </c>
      <c r="E468" s="103">
        <v>14317.2</v>
      </c>
      <c r="F468" s="103">
        <v>10857.210000000001</v>
      </c>
      <c r="G468" s="103">
        <v>3459.99</v>
      </c>
    </row>
    <row r="469" spans="1:7" x14ac:dyDescent="0.25">
      <c r="A469" s="96">
        <v>42677</v>
      </c>
      <c r="B469" s="101">
        <v>4383</v>
      </c>
      <c r="C469" s="2" t="s">
        <v>1380</v>
      </c>
      <c r="D469" s="16" t="s">
        <v>59</v>
      </c>
      <c r="E469" s="103">
        <v>6608</v>
      </c>
      <c r="F469" s="103">
        <v>3909.7333333333331</v>
      </c>
      <c r="G469" s="103">
        <v>2698.2666666666669</v>
      </c>
    </row>
    <row r="470" spans="1:7" x14ac:dyDescent="0.25">
      <c r="A470" s="96">
        <v>42787</v>
      </c>
      <c r="B470" s="101">
        <v>4555</v>
      </c>
      <c r="C470" s="2" t="s">
        <v>1380</v>
      </c>
      <c r="D470" s="16" t="s">
        <v>341</v>
      </c>
      <c r="E470" s="103">
        <v>9050.6</v>
      </c>
      <c r="F470" s="103">
        <v>5128.6733333333332</v>
      </c>
      <c r="G470" s="103">
        <v>3921.9266666666672</v>
      </c>
    </row>
    <row r="471" spans="1:7" x14ac:dyDescent="0.25">
      <c r="A471" s="96">
        <v>42787</v>
      </c>
      <c r="B471" s="101">
        <v>4556</v>
      </c>
      <c r="C471" s="2" t="s">
        <v>1380</v>
      </c>
      <c r="D471" s="16" t="s">
        <v>341</v>
      </c>
      <c r="E471" s="103">
        <v>9050.6</v>
      </c>
      <c r="F471" s="103">
        <v>5128.6733333333332</v>
      </c>
      <c r="G471" s="103">
        <v>3921.9266666666672</v>
      </c>
    </row>
    <row r="472" spans="1:7" x14ac:dyDescent="0.25">
      <c r="A472" s="96">
        <v>42787</v>
      </c>
      <c r="B472" s="101">
        <v>4558</v>
      </c>
      <c r="C472" s="2" t="s">
        <v>1380</v>
      </c>
      <c r="D472" s="16" t="s">
        <v>342</v>
      </c>
      <c r="E472" s="103">
        <v>5929.5</v>
      </c>
      <c r="F472" s="103">
        <v>3360.05</v>
      </c>
      <c r="G472" s="103">
        <v>2569.4499999999998</v>
      </c>
    </row>
    <row r="473" spans="1:7" x14ac:dyDescent="0.25">
      <c r="A473" s="96">
        <v>43655</v>
      </c>
      <c r="B473" s="101">
        <v>5276</v>
      </c>
      <c r="C473" s="2" t="s">
        <v>1380</v>
      </c>
      <c r="D473" s="16" t="s">
        <v>343</v>
      </c>
      <c r="E473" s="103">
        <v>33547.4</v>
      </c>
      <c r="F473" s="103">
        <v>10902.905000000001</v>
      </c>
      <c r="G473" s="103">
        <v>22644.495000000003</v>
      </c>
    </row>
    <row r="474" spans="1:7" x14ac:dyDescent="0.25">
      <c r="A474" s="96">
        <v>42111</v>
      </c>
      <c r="B474" s="101">
        <v>3575</v>
      </c>
      <c r="C474" s="2" t="s">
        <v>1380</v>
      </c>
      <c r="D474" s="16" t="s">
        <v>344</v>
      </c>
      <c r="E474" s="103">
        <v>6900</v>
      </c>
      <c r="F474" s="103">
        <f>'[1]DIR. TECNICO'!K1</f>
        <v>6899</v>
      </c>
      <c r="G474" s="140">
        <f>'[1]DIR. TECNICO'!L1</f>
        <v>1</v>
      </c>
    </row>
    <row r="475" spans="1:7" x14ac:dyDescent="0.25">
      <c r="A475" s="96">
        <v>42228</v>
      </c>
      <c r="B475" s="101">
        <v>3669</v>
      </c>
      <c r="C475" s="2" t="s">
        <v>1380</v>
      </c>
      <c r="D475" s="16" t="s">
        <v>345</v>
      </c>
      <c r="E475" s="103">
        <v>32000</v>
      </c>
      <c r="F475" s="103">
        <f>'[1]DIR. TECNICO'!K2</f>
        <v>31999</v>
      </c>
      <c r="G475" s="140">
        <f>'[1]DIR. TECNICO'!L2</f>
        <v>1</v>
      </c>
    </row>
    <row r="476" spans="1:7" x14ac:dyDescent="0.25">
      <c r="A476" s="96">
        <v>42119</v>
      </c>
      <c r="B476" s="101">
        <v>3624</v>
      </c>
      <c r="C476" s="2" t="s">
        <v>1380</v>
      </c>
      <c r="D476" s="16" t="s">
        <v>346</v>
      </c>
      <c r="E476" s="103">
        <v>32034.9</v>
      </c>
      <c r="F476" s="103">
        <f>'[1]DIR. TECNICO'!K3</f>
        <v>32033.9</v>
      </c>
      <c r="G476" s="140">
        <f>'[1]DIR. TECNICO'!L3</f>
        <v>1</v>
      </c>
    </row>
    <row r="477" spans="1:7" x14ac:dyDescent="0.25">
      <c r="A477" s="96">
        <v>42753</v>
      </c>
      <c r="B477" s="101">
        <v>4460</v>
      </c>
      <c r="C477" s="2" t="s">
        <v>1380</v>
      </c>
      <c r="D477" s="16" t="s">
        <v>90</v>
      </c>
      <c r="E477" s="103">
        <v>7776.2</v>
      </c>
      <c r="F477" s="103">
        <f>[2]verificados!O17</f>
        <v>4471.3149999999996</v>
      </c>
      <c r="G477" s="140">
        <f>[2]verificados!P17</f>
        <v>3304.8850000000002</v>
      </c>
    </row>
    <row r="478" spans="1:7" x14ac:dyDescent="0.25">
      <c r="A478" s="96">
        <v>42591</v>
      </c>
      <c r="B478" s="101">
        <v>4176</v>
      </c>
      <c r="C478" s="2" t="s">
        <v>1380</v>
      </c>
      <c r="D478" s="16" t="s">
        <v>1366</v>
      </c>
      <c r="E478" s="103">
        <v>10620</v>
      </c>
      <c r="F478" s="103">
        <f>[2]verificados!O20</f>
        <v>6549</v>
      </c>
      <c r="G478" s="140">
        <f>[2]verificados!P20</f>
        <v>4071</v>
      </c>
    </row>
    <row r="479" spans="1:7" x14ac:dyDescent="0.25">
      <c r="A479" s="96"/>
      <c r="B479" s="101"/>
      <c r="C479" s="2"/>
      <c r="D479" s="16"/>
      <c r="E479" s="125"/>
      <c r="F479" s="134"/>
      <c r="G479" s="103"/>
    </row>
    <row r="481" spans="1:7" ht="15.75" x14ac:dyDescent="0.25">
      <c r="A481" s="162" t="s">
        <v>31</v>
      </c>
      <c r="B481" s="203" t="s">
        <v>1368</v>
      </c>
      <c r="C481" s="203"/>
      <c r="E481" s="129"/>
      <c r="F481" s="129"/>
      <c r="G481" s="128"/>
    </row>
    <row r="482" spans="1:7" ht="12.75" x14ac:dyDescent="0.2">
      <c r="A482" s="204" t="s">
        <v>1</v>
      </c>
      <c r="B482" s="205"/>
      <c r="C482" s="205"/>
      <c r="D482" s="205"/>
      <c r="E482" s="205"/>
      <c r="F482" s="205"/>
      <c r="G482" s="206"/>
    </row>
    <row r="483" spans="1:7" ht="30" x14ac:dyDescent="0.2">
      <c r="A483" s="163" t="s">
        <v>2</v>
      </c>
      <c r="B483" s="164" t="s">
        <v>3</v>
      </c>
      <c r="C483" s="1" t="s">
        <v>4</v>
      </c>
      <c r="D483" s="8" t="s">
        <v>5</v>
      </c>
      <c r="E483" s="130" t="s">
        <v>6</v>
      </c>
      <c r="F483" s="131" t="s">
        <v>7</v>
      </c>
      <c r="G483" s="131" t="s">
        <v>8</v>
      </c>
    </row>
    <row r="484" spans="1:7" x14ac:dyDescent="0.25">
      <c r="A484" s="96">
        <v>42087</v>
      </c>
      <c r="B484" s="101">
        <v>3415</v>
      </c>
      <c r="C484" s="2" t="s">
        <v>1380</v>
      </c>
      <c r="D484" s="16" t="s">
        <v>347</v>
      </c>
      <c r="E484" s="103">
        <v>28495.759999999998</v>
      </c>
      <c r="F484" s="103">
        <v>28494.76</v>
      </c>
      <c r="G484" s="103">
        <v>1</v>
      </c>
    </row>
    <row r="485" spans="1:7" x14ac:dyDescent="0.25">
      <c r="A485" s="96">
        <v>42087</v>
      </c>
      <c r="B485" s="101">
        <v>3417</v>
      </c>
      <c r="C485" s="2" t="s">
        <v>1380</v>
      </c>
      <c r="D485" s="16" t="s">
        <v>347</v>
      </c>
      <c r="E485" s="103">
        <v>28495.759999999998</v>
      </c>
      <c r="F485" s="103">
        <v>28494.76</v>
      </c>
      <c r="G485" s="103">
        <v>1</v>
      </c>
    </row>
    <row r="486" spans="1:7" x14ac:dyDescent="0.25">
      <c r="A486" s="96">
        <v>42248</v>
      </c>
      <c r="B486" s="101">
        <v>3882</v>
      </c>
      <c r="C486" s="2" t="s">
        <v>1380</v>
      </c>
      <c r="D486" s="16" t="s">
        <v>348</v>
      </c>
      <c r="E486" s="103">
        <v>31447</v>
      </c>
      <c r="F486" s="103">
        <v>31446</v>
      </c>
      <c r="G486" s="103">
        <v>1</v>
      </c>
    </row>
    <row r="487" spans="1:7" x14ac:dyDescent="0.25">
      <c r="A487" s="96">
        <v>42008</v>
      </c>
      <c r="B487" s="101">
        <v>3633</v>
      </c>
      <c r="C487" s="2" t="s">
        <v>1380</v>
      </c>
      <c r="D487" s="16" t="s">
        <v>349</v>
      </c>
      <c r="E487" s="103">
        <v>31450</v>
      </c>
      <c r="F487" s="103">
        <v>31449</v>
      </c>
      <c r="G487" s="103">
        <v>1</v>
      </c>
    </row>
    <row r="488" spans="1:7" x14ac:dyDescent="0.25">
      <c r="A488" s="96">
        <v>42769</v>
      </c>
      <c r="B488" s="101">
        <v>4490</v>
      </c>
      <c r="C488" s="2" t="s">
        <v>1380</v>
      </c>
      <c r="D488" s="16" t="s">
        <v>350</v>
      </c>
      <c r="E488" s="103">
        <v>29795</v>
      </c>
      <c r="F488" s="103">
        <v>29794</v>
      </c>
      <c r="G488" s="103">
        <v>1</v>
      </c>
    </row>
    <row r="489" spans="1:7" x14ac:dyDescent="0.25">
      <c r="A489" s="96">
        <v>42087</v>
      </c>
      <c r="B489" s="101">
        <v>3416</v>
      </c>
      <c r="C489" s="2" t="s">
        <v>1380</v>
      </c>
      <c r="D489" s="16" t="s">
        <v>100</v>
      </c>
      <c r="E489" s="103">
        <v>4500</v>
      </c>
      <c r="F489" s="103">
        <v>4499</v>
      </c>
      <c r="G489" s="103">
        <v>1</v>
      </c>
    </row>
    <row r="490" spans="1:7" x14ac:dyDescent="0.25">
      <c r="A490" s="96">
        <v>42008</v>
      </c>
      <c r="B490" s="101">
        <v>3634</v>
      </c>
      <c r="C490" s="2" t="s">
        <v>1380</v>
      </c>
      <c r="D490" s="16" t="s">
        <v>351</v>
      </c>
      <c r="E490" s="103">
        <v>6900</v>
      </c>
      <c r="F490" s="103">
        <v>6899</v>
      </c>
      <c r="G490" s="103">
        <v>1</v>
      </c>
    </row>
    <row r="491" spans="1:7" x14ac:dyDescent="0.25">
      <c r="A491" s="96">
        <v>42248</v>
      </c>
      <c r="B491" s="101">
        <v>3881</v>
      </c>
      <c r="C491" s="2" t="s">
        <v>1380</v>
      </c>
      <c r="D491" s="16" t="s">
        <v>352</v>
      </c>
      <c r="E491" s="103">
        <v>6844</v>
      </c>
      <c r="F491" s="103">
        <v>6843</v>
      </c>
      <c r="G491" s="103">
        <v>1</v>
      </c>
    </row>
    <row r="492" spans="1:7" x14ac:dyDescent="0.25">
      <c r="A492" s="96">
        <v>42080</v>
      </c>
      <c r="B492" s="101">
        <v>3432</v>
      </c>
      <c r="C492" s="2" t="s">
        <v>1380</v>
      </c>
      <c r="D492" s="16" t="s">
        <v>353</v>
      </c>
      <c r="E492" s="103">
        <v>4400</v>
      </c>
      <c r="F492" s="103">
        <v>3336.6666666666665</v>
      </c>
      <c r="G492" s="103">
        <v>1063.3333333333335</v>
      </c>
    </row>
    <row r="493" spans="1:7" x14ac:dyDescent="0.25">
      <c r="A493" s="96">
        <v>42080</v>
      </c>
      <c r="B493" s="101">
        <v>3431</v>
      </c>
      <c r="C493" s="2" t="s">
        <v>1380</v>
      </c>
      <c r="D493" s="16" t="s">
        <v>14</v>
      </c>
      <c r="E493" s="103">
        <v>4400</v>
      </c>
      <c r="F493" s="103">
        <v>3336.6666666666665</v>
      </c>
      <c r="G493" s="103">
        <v>1063.3333333333335</v>
      </c>
    </row>
    <row r="494" spans="1:7" x14ac:dyDescent="0.25">
      <c r="A494" s="96">
        <v>42080</v>
      </c>
      <c r="B494" s="101">
        <v>3434</v>
      </c>
      <c r="C494" s="2" t="s">
        <v>1380</v>
      </c>
      <c r="D494" s="16" t="s">
        <v>354</v>
      </c>
      <c r="E494" s="103">
        <v>4400</v>
      </c>
      <c r="F494" s="103">
        <v>3336.6666666666665</v>
      </c>
      <c r="G494" s="103">
        <v>1063.3333333333335</v>
      </c>
    </row>
    <row r="495" spans="1:7" x14ac:dyDescent="0.25">
      <c r="A495" s="96">
        <v>40185</v>
      </c>
      <c r="B495" s="101">
        <v>2614</v>
      </c>
      <c r="C495" s="2" t="s">
        <v>1380</v>
      </c>
      <c r="D495" s="16" t="s">
        <v>355</v>
      </c>
      <c r="E495" s="103">
        <v>4988</v>
      </c>
      <c r="F495" s="103">
        <v>4987</v>
      </c>
      <c r="G495" s="103">
        <v>1</v>
      </c>
    </row>
    <row r="496" spans="1:7" x14ac:dyDescent="0.25">
      <c r="A496" s="96">
        <v>38108</v>
      </c>
      <c r="B496" s="101">
        <v>783</v>
      </c>
      <c r="C496" s="2" t="s">
        <v>1380</v>
      </c>
      <c r="D496" s="16" t="s">
        <v>356</v>
      </c>
      <c r="E496" s="103">
        <v>1</v>
      </c>
      <c r="F496" s="103">
        <v>0</v>
      </c>
      <c r="G496" s="103">
        <v>1</v>
      </c>
    </row>
    <row r="497" spans="1:7" x14ac:dyDescent="0.25">
      <c r="A497" s="96">
        <v>40185</v>
      </c>
      <c r="B497" s="101">
        <v>2665</v>
      </c>
      <c r="C497" s="2" t="s">
        <v>1380</v>
      </c>
      <c r="D497" s="16" t="s">
        <v>357</v>
      </c>
      <c r="E497" s="103">
        <v>23014.98</v>
      </c>
      <c r="F497" s="103">
        <v>23013.98</v>
      </c>
      <c r="G497" s="103">
        <v>1</v>
      </c>
    </row>
    <row r="498" spans="1:7" x14ac:dyDescent="0.25">
      <c r="A498" s="96">
        <v>40185</v>
      </c>
      <c r="B498" s="101">
        <v>2664</v>
      </c>
      <c r="C498" s="2" t="s">
        <v>1380</v>
      </c>
      <c r="D498" s="16" t="s">
        <v>358</v>
      </c>
      <c r="E498" s="103">
        <v>23014.98</v>
      </c>
      <c r="F498" s="103">
        <v>23013.98</v>
      </c>
      <c r="G498" s="103">
        <v>1</v>
      </c>
    </row>
    <row r="499" spans="1:7" x14ac:dyDescent="0.25">
      <c r="A499" s="96">
        <v>40225</v>
      </c>
      <c r="B499" s="101">
        <v>2031</v>
      </c>
      <c r="C499" s="2" t="s">
        <v>1380</v>
      </c>
      <c r="D499" s="16" t="s">
        <v>359</v>
      </c>
      <c r="E499" s="103">
        <v>2784</v>
      </c>
      <c r="F499" s="103">
        <v>2783</v>
      </c>
      <c r="G499" s="103">
        <v>1</v>
      </c>
    </row>
    <row r="500" spans="1:7" x14ac:dyDescent="0.25">
      <c r="A500" s="96">
        <v>43416</v>
      </c>
      <c r="B500" s="101">
        <v>5022</v>
      </c>
      <c r="C500" s="2" t="s">
        <v>1380</v>
      </c>
      <c r="D500" s="16" t="s">
        <v>360</v>
      </c>
      <c r="E500" s="103">
        <v>3060.53</v>
      </c>
      <c r="F500" s="103">
        <v>1198.7075833333333</v>
      </c>
      <c r="G500" s="103">
        <v>1861.8224166666669</v>
      </c>
    </row>
    <row r="501" spans="1:7" x14ac:dyDescent="0.25">
      <c r="A501" s="96">
        <v>43416</v>
      </c>
      <c r="B501" s="101">
        <v>5023</v>
      </c>
      <c r="C501" s="2" t="s">
        <v>1380</v>
      </c>
      <c r="D501" s="16" t="s">
        <v>360</v>
      </c>
      <c r="E501" s="103">
        <v>3060.53</v>
      </c>
      <c r="F501" s="103">
        <v>1198.7075833333333</v>
      </c>
      <c r="G501" s="103">
        <v>1861.8224166666669</v>
      </c>
    </row>
    <row r="502" spans="1:7" x14ac:dyDescent="0.25">
      <c r="A502" s="96">
        <v>40281</v>
      </c>
      <c r="B502" s="101">
        <v>2063</v>
      </c>
      <c r="C502" s="2" t="s">
        <v>1380</v>
      </c>
      <c r="D502" s="16" t="s">
        <v>361</v>
      </c>
      <c r="E502" s="103">
        <v>3201.6</v>
      </c>
      <c r="F502" s="103">
        <v>3200.6</v>
      </c>
      <c r="G502" s="103">
        <v>1</v>
      </c>
    </row>
    <row r="503" spans="1:7" x14ac:dyDescent="0.25">
      <c r="A503" s="96">
        <v>42137</v>
      </c>
      <c r="B503" s="101">
        <v>4634</v>
      </c>
      <c r="C503" s="2" t="s">
        <v>1380</v>
      </c>
      <c r="D503" s="16" t="s">
        <v>362</v>
      </c>
      <c r="E503" s="103">
        <v>1012.44</v>
      </c>
      <c r="F503" s="103">
        <v>750.89299999999992</v>
      </c>
      <c r="G503" s="103">
        <v>261.54700000000014</v>
      </c>
    </row>
    <row r="504" spans="1:7" x14ac:dyDescent="0.25">
      <c r="A504" s="96">
        <v>40185</v>
      </c>
      <c r="B504" s="101">
        <v>2653</v>
      </c>
      <c r="C504" s="2" t="s">
        <v>1380</v>
      </c>
      <c r="D504" s="16" t="s">
        <v>363</v>
      </c>
      <c r="E504" s="103">
        <v>17168</v>
      </c>
      <c r="F504" s="103">
        <v>17167</v>
      </c>
      <c r="G504" s="103">
        <v>1</v>
      </c>
    </row>
    <row r="505" spans="1:7" x14ac:dyDescent="0.25">
      <c r="A505" s="96">
        <v>42198</v>
      </c>
      <c r="B505" s="101">
        <v>3781</v>
      </c>
      <c r="C505" s="2" t="s">
        <v>1380</v>
      </c>
      <c r="D505" s="16" t="s">
        <v>342</v>
      </c>
      <c r="E505" s="103">
        <v>5929.5</v>
      </c>
      <c r="F505" s="103">
        <v>4298.8874999999998</v>
      </c>
      <c r="G505" s="103">
        <v>1630.6125000000002</v>
      </c>
    </row>
    <row r="506" spans="1:7" x14ac:dyDescent="0.25">
      <c r="A506" s="96">
        <v>42818</v>
      </c>
      <c r="B506" s="101">
        <v>4660</v>
      </c>
      <c r="C506" s="2" t="s">
        <v>1380</v>
      </c>
      <c r="D506" s="16" t="s">
        <v>364</v>
      </c>
      <c r="E506" s="103">
        <v>29881.14</v>
      </c>
      <c r="F506" s="103">
        <v>16683.636500000001</v>
      </c>
      <c r="G506" s="103">
        <v>13197.503499999999</v>
      </c>
    </row>
    <row r="507" spans="1:7" x14ac:dyDescent="0.25">
      <c r="A507" s="96">
        <v>42080</v>
      </c>
      <c r="B507" s="101">
        <v>3430</v>
      </c>
      <c r="C507" s="2" t="s">
        <v>1380</v>
      </c>
      <c r="D507" s="16" t="s">
        <v>365</v>
      </c>
      <c r="E507" s="103">
        <v>4400</v>
      </c>
      <c r="F507" s="103">
        <v>3336.6666666666665</v>
      </c>
      <c r="G507" s="103">
        <v>1063.3333333333335</v>
      </c>
    </row>
    <row r="508" spans="1:7" x14ac:dyDescent="0.25">
      <c r="A508" s="96">
        <v>42080</v>
      </c>
      <c r="B508" s="101">
        <v>3433</v>
      </c>
      <c r="C508" s="2" t="s">
        <v>1380</v>
      </c>
      <c r="D508" s="16" t="s">
        <v>354</v>
      </c>
      <c r="E508" s="103">
        <v>4400</v>
      </c>
      <c r="F508" s="103">
        <v>3336.6666666666665</v>
      </c>
      <c r="G508" s="103">
        <v>1063.3333333333335</v>
      </c>
    </row>
    <row r="509" spans="1:7" x14ac:dyDescent="0.25">
      <c r="A509" s="96">
        <v>37991</v>
      </c>
      <c r="B509" s="101">
        <v>222</v>
      </c>
      <c r="C509" s="2" t="s">
        <v>1380</v>
      </c>
      <c r="D509" s="16" t="s">
        <v>366</v>
      </c>
      <c r="E509" s="103">
        <v>1</v>
      </c>
      <c r="F509" s="103">
        <v>0</v>
      </c>
      <c r="G509" s="103">
        <v>1</v>
      </c>
    </row>
    <row r="510" spans="1:7" x14ac:dyDescent="0.25">
      <c r="A510" s="96">
        <v>42787</v>
      </c>
      <c r="B510" s="101">
        <v>4566</v>
      </c>
      <c r="C510" s="2" t="s">
        <v>1380</v>
      </c>
      <c r="D510" s="16" t="s">
        <v>72</v>
      </c>
      <c r="E510" s="103">
        <v>5929.5</v>
      </c>
      <c r="F510" s="103">
        <f>[1]FINANCIERO!K1</f>
        <v>3360.05</v>
      </c>
      <c r="G510" s="140">
        <f>[1]FINANCIERO!L1</f>
        <v>2569.4499999999998</v>
      </c>
    </row>
    <row r="511" spans="1:7" x14ac:dyDescent="0.25">
      <c r="A511" s="96"/>
      <c r="B511" s="101"/>
      <c r="C511" s="2"/>
      <c r="D511" s="16"/>
      <c r="E511" s="125"/>
      <c r="F511" s="103"/>
      <c r="G511" s="103"/>
    </row>
    <row r="513" spans="1:7" ht="15.75" x14ac:dyDescent="0.25">
      <c r="A513" s="162" t="s">
        <v>31</v>
      </c>
      <c r="B513" s="203" t="s">
        <v>367</v>
      </c>
      <c r="C513" s="203"/>
      <c r="E513" s="129"/>
      <c r="F513" s="129"/>
      <c r="G513" s="128"/>
    </row>
    <row r="514" spans="1:7" ht="12.75" x14ac:dyDescent="0.2">
      <c r="A514" s="204" t="s">
        <v>1</v>
      </c>
      <c r="B514" s="205"/>
      <c r="C514" s="205"/>
      <c r="D514" s="205"/>
      <c r="E514" s="205"/>
      <c r="F514" s="205"/>
      <c r="G514" s="206"/>
    </row>
    <row r="515" spans="1:7" ht="30" x14ac:dyDescent="0.2">
      <c r="A515" s="163" t="s">
        <v>2</v>
      </c>
      <c r="B515" s="164" t="s">
        <v>3</v>
      </c>
      <c r="C515" s="1" t="s">
        <v>4</v>
      </c>
      <c r="D515" s="8" t="s">
        <v>5</v>
      </c>
      <c r="E515" s="130" t="s">
        <v>6</v>
      </c>
      <c r="F515" s="131" t="s">
        <v>7</v>
      </c>
      <c r="G515" s="131" t="s">
        <v>8</v>
      </c>
    </row>
    <row r="516" spans="1:7" x14ac:dyDescent="0.25">
      <c r="A516" s="176">
        <v>42149</v>
      </c>
      <c r="B516" s="175">
        <v>3465</v>
      </c>
      <c r="C516" s="2" t="s">
        <v>1380</v>
      </c>
      <c r="D516" s="16" t="s">
        <v>368</v>
      </c>
      <c r="E516" s="103"/>
      <c r="F516" s="103">
        <v>6899</v>
      </c>
      <c r="G516" s="103">
        <v>1</v>
      </c>
    </row>
    <row r="517" spans="1:7" x14ac:dyDescent="0.25">
      <c r="A517" s="176">
        <v>42149</v>
      </c>
      <c r="B517" s="175">
        <v>3468</v>
      </c>
      <c r="C517" s="2" t="s">
        <v>1380</v>
      </c>
      <c r="D517" s="16" t="s">
        <v>369</v>
      </c>
      <c r="E517" s="103">
        <v>32035</v>
      </c>
      <c r="F517" s="103">
        <v>32034</v>
      </c>
      <c r="G517" s="103">
        <v>1</v>
      </c>
    </row>
    <row r="518" spans="1:7" x14ac:dyDescent="0.25">
      <c r="A518" s="176">
        <v>42150</v>
      </c>
      <c r="B518" s="178">
        <v>4604</v>
      </c>
      <c r="C518" s="2" t="s">
        <v>1380</v>
      </c>
      <c r="D518" s="19" t="s">
        <v>370</v>
      </c>
      <c r="E518" s="138">
        <v>10324</v>
      </c>
      <c r="F518" s="138">
        <v>10324</v>
      </c>
      <c r="G518" s="138">
        <v>1</v>
      </c>
    </row>
    <row r="519" spans="1:7" x14ac:dyDescent="0.25">
      <c r="A519" s="179">
        <v>42080</v>
      </c>
      <c r="B519" s="178">
        <v>3425</v>
      </c>
      <c r="C519" s="2" t="s">
        <v>1380</v>
      </c>
      <c r="D519" s="19" t="s">
        <v>371</v>
      </c>
      <c r="E519" s="138">
        <v>3206.2</v>
      </c>
      <c r="F519" s="138">
        <v>2457.3200000000002</v>
      </c>
      <c r="G519" s="138">
        <v>747.88</v>
      </c>
    </row>
    <row r="520" spans="1:7" x14ac:dyDescent="0.25">
      <c r="A520" s="179">
        <v>40185</v>
      </c>
      <c r="B520" s="178">
        <v>2660</v>
      </c>
      <c r="C520" s="2" t="s">
        <v>1380</v>
      </c>
      <c r="D520" s="19" t="s">
        <v>372</v>
      </c>
      <c r="E520" s="138">
        <v>14790</v>
      </c>
      <c r="F520" s="138">
        <v>14789</v>
      </c>
      <c r="G520" s="138">
        <v>1</v>
      </c>
    </row>
    <row r="521" spans="1:7" x14ac:dyDescent="0.25">
      <c r="A521" s="179">
        <v>40185</v>
      </c>
      <c r="B521" s="178">
        <v>2661</v>
      </c>
      <c r="C521" s="2" t="s">
        <v>1380</v>
      </c>
      <c r="D521" s="19" t="s">
        <v>373</v>
      </c>
      <c r="E521" s="138">
        <v>14790</v>
      </c>
      <c r="F521" s="138">
        <v>14789</v>
      </c>
      <c r="G521" s="138">
        <v>1</v>
      </c>
    </row>
    <row r="522" spans="1:7" x14ac:dyDescent="0.25">
      <c r="A522" s="179">
        <v>40360</v>
      </c>
      <c r="B522" s="178">
        <v>3960</v>
      </c>
      <c r="C522" s="2" t="s">
        <v>1380</v>
      </c>
      <c r="D522" s="19" t="s">
        <v>374</v>
      </c>
      <c r="E522" s="138"/>
      <c r="F522" s="138"/>
      <c r="G522" s="138"/>
    </row>
    <row r="523" spans="1:7" x14ac:dyDescent="0.25">
      <c r="A523" s="179">
        <v>40360</v>
      </c>
      <c r="B523" s="178">
        <v>2611</v>
      </c>
      <c r="C523" s="2" t="s">
        <v>1380</v>
      </c>
      <c r="D523" s="19" t="s">
        <v>375</v>
      </c>
      <c r="E523" s="138"/>
      <c r="F523" s="138"/>
      <c r="G523" s="138"/>
    </row>
    <row r="524" spans="1:7" x14ac:dyDescent="0.25">
      <c r="A524" s="179">
        <v>40360</v>
      </c>
      <c r="B524" s="178">
        <v>2430</v>
      </c>
      <c r="C524" s="2" t="s">
        <v>1380</v>
      </c>
      <c r="D524" s="19" t="s">
        <v>376</v>
      </c>
      <c r="E524" s="138">
        <v>31476.6</v>
      </c>
      <c r="F524" s="138">
        <v>31475.599999999999</v>
      </c>
      <c r="G524" s="138">
        <v>1</v>
      </c>
    </row>
    <row r="525" spans="1:7" x14ac:dyDescent="0.25">
      <c r="A525" s="179">
        <v>42080</v>
      </c>
      <c r="B525" s="178">
        <v>3424</v>
      </c>
      <c r="C525" s="2" t="s">
        <v>1380</v>
      </c>
      <c r="D525" s="19" t="s">
        <v>377</v>
      </c>
      <c r="E525" s="138">
        <v>6273</v>
      </c>
      <c r="F525" s="138">
        <v>4808.53</v>
      </c>
      <c r="G525" s="138">
        <v>1463.47</v>
      </c>
    </row>
    <row r="526" spans="1:7" x14ac:dyDescent="0.25">
      <c r="A526" s="179" t="s">
        <v>392</v>
      </c>
      <c r="B526" s="178">
        <v>5499</v>
      </c>
      <c r="C526" s="2" t="s">
        <v>1380</v>
      </c>
      <c r="D526" s="19" t="s">
        <v>378</v>
      </c>
      <c r="E526" s="138">
        <v>59217.4</v>
      </c>
      <c r="F526" s="138">
        <v>59217.4</v>
      </c>
      <c r="G526" s="138">
        <v>0</v>
      </c>
    </row>
    <row r="527" spans="1:7" x14ac:dyDescent="0.25">
      <c r="A527" s="179">
        <v>44197</v>
      </c>
      <c r="B527" s="178">
        <v>5351</v>
      </c>
      <c r="C527" s="2" t="s">
        <v>1380</v>
      </c>
      <c r="D527" s="19" t="s">
        <v>379</v>
      </c>
      <c r="E527" s="138">
        <v>63720</v>
      </c>
      <c r="F527" s="138">
        <v>40709.360000000001</v>
      </c>
      <c r="G527" s="138">
        <v>23009.64</v>
      </c>
    </row>
    <row r="528" spans="1:7" x14ac:dyDescent="0.25">
      <c r="A528" s="179">
        <v>41421</v>
      </c>
      <c r="B528" s="178">
        <v>4628</v>
      </c>
      <c r="C528" s="2" t="s">
        <v>1380</v>
      </c>
      <c r="D528" s="19" t="s">
        <v>380</v>
      </c>
      <c r="E528" s="138">
        <v>5295.8</v>
      </c>
      <c r="F528" s="138">
        <v>5294.8</v>
      </c>
      <c r="G528" s="138">
        <v>1</v>
      </c>
    </row>
    <row r="529" spans="1:7" x14ac:dyDescent="0.25">
      <c r="A529" s="179">
        <v>40360</v>
      </c>
      <c r="B529" s="178">
        <v>2477</v>
      </c>
      <c r="C529" s="2" t="s">
        <v>1380</v>
      </c>
      <c r="D529" s="19" t="s">
        <v>381</v>
      </c>
      <c r="E529" s="138">
        <v>10672</v>
      </c>
      <c r="F529" s="138">
        <v>10671</v>
      </c>
      <c r="G529" s="138">
        <v>1</v>
      </c>
    </row>
    <row r="530" spans="1:7" x14ac:dyDescent="0.25">
      <c r="A530" s="179">
        <v>41956</v>
      </c>
      <c r="B530" s="178">
        <v>3239</v>
      </c>
      <c r="C530" s="2" t="s">
        <v>1380</v>
      </c>
      <c r="D530" s="19" t="s">
        <v>382</v>
      </c>
      <c r="E530" s="138">
        <v>4447.3900000000003</v>
      </c>
      <c r="F530" s="138">
        <v>3594.16</v>
      </c>
      <c r="G530" s="138">
        <v>852.23</v>
      </c>
    </row>
    <row r="531" spans="1:7" x14ac:dyDescent="0.25">
      <c r="A531" s="179">
        <v>40360</v>
      </c>
      <c r="B531" s="178">
        <v>2667</v>
      </c>
      <c r="C531" s="2" t="s">
        <v>1380</v>
      </c>
      <c r="D531" s="19" t="s">
        <v>383</v>
      </c>
      <c r="E531" s="138">
        <v>14391</v>
      </c>
      <c r="F531" s="138">
        <v>14390</v>
      </c>
      <c r="G531" s="138">
        <v>1</v>
      </c>
    </row>
    <row r="532" spans="1:7" x14ac:dyDescent="0.25">
      <c r="A532" s="179">
        <v>42552</v>
      </c>
      <c r="B532" s="178">
        <v>4623</v>
      </c>
      <c r="C532" s="2" t="s">
        <v>1380</v>
      </c>
      <c r="D532" s="19" t="s">
        <v>384</v>
      </c>
      <c r="E532" s="138">
        <v>2124</v>
      </c>
      <c r="F532" s="138">
        <v>2123</v>
      </c>
      <c r="G532" s="138">
        <v>1</v>
      </c>
    </row>
    <row r="533" spans="1:7" x14ac:dyDescent="0.25">
      <c r="A533" s="179">
        <v>41744</v>
      </c>
      <c r="B533" s="178">
        <v>3160</v>
      </c>
      <c r="C533" s="2" t="s">
        <v>1380</v>
      </c>
      <c r="D533" s="19" t="s">
        <v>385</v>
      </c>
      <c r="E533" s="138">
        <v>1770</v>
      </c>
      <c r="F533" s="138">
        <v>1769</v>
      </c>
      <c r="G533" s="138">
        <v>1</v>
      </c>
    </row>
    <row r="534" spans="1:7" x14ac:dyDescent="0.25">
      <c r="A534" s="179">
        <v>42119</v>
      </c>
      <c r="B534" s="178">
        <v>3626</v>
      </c>
      <c r="C534" s="2" t="s">
        <v>1380</v>
      </c>
      <c r="D534" s="19" t="s">
        <v>386</v>
      </c>
      <c r="E534" s="138">
        <v>32034.99</v>
      </c>
      <c r="F534" s="138">
        <v>32033.99</v>
      </c>
      <c r="G534" s="138">
        <v>1</v>
      </c>
    </row>
    <row r="535" spans="1:7" x14ac:dyDescent="0.25">
      <c r="A535" s="179">
        <v>42049</v>
      </c>
      <c r="B535" s="178">
        <v>3372</v>
      </c>
      <c r="C535" s="2" t="s">
        <v>1380</v>
      </c>
      <c r="D535" s="19" t="s">
        <v>387</v>
      </c>
      <c r="E535" s="138">
        <v>5400</v>
      </c>
      <c r="F535" s="138">
        <v>5399</v>
      </c>
      <c r="G535" s="138">
        <v>1</v>
      </c>
    </row>
    <row r="536" spans="1:7" x14ac:dyDescent="0.25">
      <c r="A536" s="179">
        <v>43010</v>
      </c>
      <c r="B536" s="178">
        <v>4779</v>
      </c>
      <c r="C536" s="2" t="s">
        <v>1380</v>
      </c>
      <c r="D536" s="19" t="s">
        <v>388</v>
      </c>
      <c r="E536" s="138">
        <v>5085.8</v>
      </c>
      <c r="F536" s="138">
        <v>2627.14</v>
      </c>
      <c r="G536" s="138">
        <v>2457.66</v>
      </c>
    </row>
    <row r="537" spans="1:7" x14ac:dyDescent="0.25">
      <c r="A537" s="179">
        <v>42080</v>
      </c>
      <c r="B537" s="178">
        <v>3452</v>
      </c>
      <c r="C537" s="2" t="s">
        <v>1380</v>
      </c>
      <c r="D537" s="19" t="s">
        <v>389</v>
      </c>
      <c r="E537" s="138">
        <v>9368</v>
      </c>
      <c r="F537" s="138">
        <v>7181.36</v>
      </c>
      <c r="G537" s="138">
        <v>2185.64</v>
      </c>
    </row>
    <row r="538" spans="1:7" x14ac:dyDescent="0.25">
      <c r="A538" s="179">
        <v>42080</v>
      </c>
      <c r="B538" s="178">
        <v>3614</v>
      </c>
      <c r="C538" s="2" t="s">
        <v>1380</v>
      </c>
      <c r="D538" s="19" t="s">
        <v>389</v>
      </c>
      <c r="E538" s="138">
        <v>9368.5</v>
      </c>
      <c r="F538" s="138">
        <v>7181.75</v>
      </c>
      <c r="G538" s="138">
        <v>2185.75</v>
      </c>
    </row>
    <row r="539" spans="1:7" x14ac:dyDescent="0.25">
      <c r="A539" s="96"/>
      <c r="B539" s="177">
        <v>3518</v>
      </c>
      <c r="C539" s="2" t="s">
        <v>1380</v>
      </c>
      <c r="D539" s="19" t="s">
        <v>390</v>
      </c>
      <c r="E539" s="138"/>
      <c r="F539" s="138"/>
      <c r="G539" s="138"/>
    </row>
    <row r="540" spans="1:7" x14ac:dyDescent="0.25">
      <c r="A540" s="96"/>
      <c r="B540" s="177">
        <v>2099</v>
      </c>
      <c r="C540" s="2" t="s">
        <v>1380</v>
      </c>
      <c r="D540" s="19" t="s">
        <v>391</v>
      </c>
      <c r="E540" s="138"/>
      <c r="F540" s="138"/>
      <c r="G540" s="138"/>
    </row>
    <row r="541" spans="1:7" x14ac:dyDescent="0.25">
      <c r="A541" s="96"/>
      <c r="B541" s="101"/>
      <c r="C541" s="2"/>
      <c r="D541" s="16"/>
      <c r="E541" s="125"/>
      <c r="F541" s="134"/>
      <c r="G541" s="103"/>
    </row>
    <row r="543" spans="1:7" ht="15.75" x14ac:dyDescent="0.25">
      <c r="A543" s="162" t="s">
        <v>31</v>
      </c>
      <c r="B543" s="203" t="s">
        <v>399</v>
      </c>
      <c r="C543" s="203"/>
      <c r="E543" s="129"/>
      <c r="F543" s="129"/>
      <c r="G543" s="128"/>
    </row>
    <row r="544" spans="1:7" ht="15" customHeight="1" x14ac:dyDescent="0.2">
      <c r="A544" s="204" t="s">
        <v>1</v>
      </c>
      <c r="B544" s="205"/>
      <c r="C544" s="205"/>
      <c r="D544" s="205"/>
      <c r="E544" s="205"/>
      <c r="F544" s="205"/>
      <c r="G544" s="206"/>
    </row>
    <row r="545" spans="1:7" ht="30" x14ac:dyDescent="0.2">
      <c r="A545" s="163" t="s">
        <v>2</v>
      </c>
      <c r="B545" s="164" t="s">
        <v>3</v>
      </c>
      <c r="C545" s="1" t="s">
        <v>4</v>
      </c>
      <c r="D545" s="8" t="s">
        <v>5</v>
      </c>
      <c r="E545" s="130" t="s">
        <v>6</v>
      </c>
      <c r="F545" s="131" t="s">
        <v>7</v>
      </c>
      <c r="G545" s="131" t="s">
        <v>8</v>
      </c>
    </row>
    <row r="546" spans="1:7" x14ac:dyDescent="0.25">
      <c r="A546" s="96">
        <v>43168</v>
      </c>
      <c r="B546" s="101">
        <v>4841</v>
      </c>
      <c r="C546" s="2" t="s">
        <v>1380</v>
      </c>
      <c r="D546" s="16" t="s">
        <v>393</v>
      </c>
      <c r="E546" s="141">
        <v>18939</v>
      </c>
      <c r="F546" s="103">
        <v>18937</v>
      </c>
      <c r="G546" s="103">
        <v>2</v>
      </c>
    </row>
    <row r="547" spans="1:7" x14ac:dyDescent="0.25">
      <c r="A547" s="96">
        <v>42080</v>
      </c>
      <c r="B547" s="101">
        <v>3451</v>
      </c>
      <c r="C547" s="2" t="s">
        <v>1380</v>
      </c>
      <c r="D547" s="16" t="s">
        <v>14</v>
      </c>
      <c r="E547" s="141">
        <v>4400</v>
      </c>
      <c r="F547" s="103">
        <v>3336.6666666666665</v>
      </c>
      <c r="G547" s="103">
        <v>1063.3333333333335</v>
      </c>
    </row>
    <row r="548" spans="1:7" x14ac:dyDescent="0.25">
      <c r="A548" s="96">
        <v>37991</v>
      </c>
      <c r="B548" s="101">
        <v>52</v>
      </c>
      <c r="C548" s="2" t="s">
        <v>1380</v>
      </c>
      <c r="D548" s="16" t="s">
        <v>394</v>
      </c>
      <c r="E548" s="141">
        <v>1</v>
      </c>
      <c r="F548" s="103">
        <v>0</v>
      </c>
      <c r="G548" s="103">
        <v>1</v>
      </c>
    </row>
    <row r="549" spans="1:7" x14ac:dyDescent="0.25">
      <c r="A549" s="96">
        <v>37991</v>
      </c>
      <c r="B549" s="101">
        <v>478</v>
      </c>
      <c r="C549" s="2" t="s">
        <v>1380</v>
      </c>
      <c r="D549" s="16" t="s">
        <v>168</v>
      </c>
      <c r="E549" s="141">
        <v>1</v>
      </c>
      <c r="F549" s="103">
        <v>0</v>
      </c>
      <c r="G549" s="103">
        <v>1</v>
      </c>
    </row>
    <row r="550" spans="1:7" x14ac:dyDescent="0.25">
      <c r="A550" s="96">
        <v>37991</v>
      </c>
      <c r="B550" s="101">
        <v>481</v>
      </c>
      <c r="C550" s="2" t="s">
        <v>1380</v>
      </c>
      <c r="D550" s="16" t="s">
        <v>168</v>
      </c>
      <c r="E550" s="141">
        <v>1</v>
      </c>
      <c r="F550" s="103">
        <v>0</v>
      </c>
      <c r="G550" s="103">
        <v>1</v>
      </c>
    </row>
    <row r="551" spans="1:7" x14ac:dyDescent="0.25">
      <c r="A551" s="96">
        <v>37991</v>
      </c>
      <c r="B551" s="101">
        <v>908</v>
      </c>
      <c r="C551" s="2" t="s">
        <v>1380</v>
      </c>
      <c r="D551" s="16" t="s">
        <v>82</v>
      </c>
      <c r="E551" s="141">
        <v>1</v>
      </c>
      <c r="F551" s="103">
        <v>0</v>
      </c>
      <c r="G551" s="103">
        <v>1</v>
      </c>
    </row>
    <row r="552" spans="1:7" x14ac:dyDescent="0.25">
      <c r="A552" s="96">
        <v>43762</v>
      </c>
      <c r="B552" s="101">
        <v>5302</v>
      </c>
      <c r="C552" s="2" t="s">
        <v>1380</v>
      </c>
      <c r="D552" s="16" t="s">
        <v>395</v>
      </c>
      <c r="E552" s="141">
        <v>8850</v>
      </c>
      <c r="F552" s="103">
        <v>2655</v>
      </c>
      <c r="G552" s="103">
        <v>6195</v>
      </c>
    </row>
    <row r="553" spans="1:7" x14ac:dyDescent="0.25">
      <c r="A553" s="96">
        <v>42198</v>
      </c>
      <c r="B553" s="101">
        <v>3768</v>
      </c>
      <c r="C553" s="2" t="s">
        <v>1380</v>
      </c>
      <c r="D553" s="16" t="s">
        <v>396</v>
      </c>
      <c r="E553" s="141">
        <v>5428</v>
      </c>
      <c r="F553" s="103">
        <v>3935.2999999999993</v>
      </c>
      <c r="G553" s="103">
        <v>1492.7000000000007</v>
      </c>
    </row>
    <row r="554" spans="1:7" x14ac:dyDescent="0.25">
      <c r="A554" s="96">
        <v>42198</v>
      </c>
      <c r="B554" s="101">
        <v>3767</v>
      </c>
      <c r="C554" s="2" t="s">
        <v>1380</v>
      </c>
      <c r="D554" s="16" t="s">
        <v>397</v>
      </c>
      <c r="E554" s="141">
        <v>5428</v>
      </c>
      <c r="F554" s="103">
        <v>3935.2999999999993</v>
      </c>
      <c r="G554" s="103">
        <v>1492.7000000000007</v>
      </c>
    </row>
    <row r="555" spans="1:7" x14ac:dyDescent="0.25">
      <c r="A555" s="96">
        <v>42087</v>
      </c>
      <c r="B555" s="101">
        <v>3449</v>
      </c>
      <c r="C555" s="2" t="s">
        <v>1380</v>
      </c>
      <c r="D555" s="16" t="s">
        <v>398</v>
      </c>
      <c r="E555" s="141">
        <v>5383.3</v>
      </c>
      <c r="F555" s="103">
        <v>4082.335833333334</v>
      </c>
      <c r="G555" s="103">
        <v>1300.9641666666662</v>
      </c>
    </row>
    <row r="556" spans="1:7" x14ac:dyDescent="0.25">
      <c r="A556" s="96">
        <v>43237</v>
      </c>
      <c r="B556" s="101">
        <v>4882</v>
      </c>
      <c r="C556" s="2" t="s">
        <v>1380</v>
      </c>
      <c r="D556" s="16" t="s">
        <v>72</v>
      </c>
      <c r="E556" s="141">
        <v>5929.5</v>
      </c>
      <c r="F556" s="103">
        <v>2618.8625000000002</v>
      </c>
      <c r="G556" s="103">
        <v>3310.6374999999998</v>
      </c>
    </row>
    <row r="557" spans="1:7" x14ac:dyDescent="0.25">
      <c r="A557" s="96">
        <v>43237</v>
      </c>
      <c r="B557" s="101">
        <v>4883</v>
      </c>
      <c r="C557" s="2" t="s">
        <v>1380</v>
      </c>
      <c r="D557" s="16" t="s">
        <v>72</v>
      </c>
      <c r="E557" s="141">
        <v>5929.5</v>
      </c>
      <c r="F557" s="103">
        <v>2618.8625000000002</v>
      </c>
      <c r="G557" s="103">
        <v>3310.6374999999998</v>
      </c>
    </row>
    <row r="558" spans="1:7" x14ac:dyDescent="0.25">
      <c r="A558" s="96">
        <v>43237</v>
      </c>
      <c r="B558" s="101">
        <v>4884</v>
      </c>
      <c r="C558" s="2" t="s">
        <v>1380</v>
      </c>
      <c r="D558" s="16" t="s">
        <v>72</v>
      </c>
      <c r="E558" s="141">
        <v>5929.5</v>
      </c>
      <c r="F558" s="103">
        <v>2618.8625000000002</v>
      </c>
      <c r="G558" s="103">
        <v>3310.6374999999998</v>
      </c>
    </row>
    <row r="559" spans="1:7" x14ac:dyDescent="0.25">
      <c r="A559" s="96"/>
      <c r="B559" s="101"/>
      <c r="C559" s="2"/>
      <c r="D559" s="16"/>
      <c r="E559" s="125"/>
      <c r="F559" s="103"/>
      <c r="G559" s="103"/>
    </row>
    <row r="561" spans="1:7" ht="15.75" x14ac:dyDescent="0.25">
      <c r="A561" s="162" t="s">
        <v>31</v>
      </c>
      <c r="B561" s="203" t="s">
        <v>439</v>
      </c>
      <c r="C561" s="203"/>
      <c r="E561" s="129"/>
      <c r="F561" s="129"/>
      <c r="G561" s="128"/>
    </row>
    <row r="562" spans="1:7" ht="15" customHeight="1" x14ac:dyDescent="0.2">
      <c r="A562" s="204" t="s">
        <v>1</v>
      </c>
      <c r="B562" s="205"/>
      <c r="C562" s="205"/>
      <c r="D562" s="205"/>
      <c r="E562" s="205"/>
      <c r="F562" s="205"/>
      <c r="G562" s="206"/>
    </row>
    <row r="563" spans="1:7" ht="30" x14ac:dyDescent="0.2">
      <c r="A563" s="163" t="s">
        <v>2</v>
      </c>
      <c r="B563" s="164" t="s">
        <v>3</v>
      </c>
      <c r="C563" s="1" t="s">
        <v>4</v>
      </c>
      <c r="D563" s="8" t="s">
        <v>5</v>
      </c>
      <c r="E563" s="130" t="s">
        <v>6</v>
      </c>
      <c r="F563" s="131" t="s">
        <v>7</v>
      </c>
      <c r="G563" s="131" t="s">
        <v>8</v>
      </c>
    </row>
    <row r="564" spans="1:7" x14ac:dyDescent="0.25">
      <c r="A564" s="96">
        <v>40185</v>
      </c>
      <c r="B564" s="101">
        <v>2517</v>
      </c>
      <c r="C564" s="2" t="s">
        <v>1380</v>
      </c>
      <c r="D564" s="16" t="s">
        <v>400</v>
      </c>
      <c r="E564" s="103">
        <v>4988</v>
      </c>
      <c r="F564" s="103">
        <f>[5]VERIFICADOS!K1</f>
        <v>4987</v>
      </c>
      <c r="G564" s="103">
        <f>[5]VERIFICADOS!L1</f>
        <v>1</v>
      </c>
    </row>
    <row r="565" spans="1:7" x14ac:dyDescent="0.25">
      <c r="A565" s="157">
        <v>40185</v>
      </c>
      <c r="B565" s="165">
        <v>2518</v>
      </c>
      <c r="C565" s="2" t="s">
        <v>1380</v>
      </c>
      <c r="D565" s="14" t="s">
        <v>400</v>
      </c>
      <c r="E565" s="124">
        <v>4988</v>
      </c>
      <c r="F565" s="103">
        <f>[5]VERIFICADOS!K2</f>
        <v>4987</v>
      </c>
      <c r="G565" s="103">
        <f>[5]VERIFICADOS!L2</f>
        <v>1</v>
      </c>
    </row>
    <row r="566" spans="1:7" x14ac:dyDescent="0.25">
      <c r="A566" s="96">
        <v>42849</v>
      </c>
      <c r="B566" s="101">
        <v>4653</v>
      </c>
      <c r="C566" s="2" t="s">
        <v>1380</v>
      </c>
      <c r="D566" s="16" t="s">
        <v>401</v>
      </c>
      <c r="E566" s="103">
        <v>31270</v>
      </c>
      <c r="F566" s="103">
        <f>[5]VERIFICADOS!K3</f>
        <v>17198.5</v>
      </c>
      <c r="G566" s="103">
        <f>[5]VERIFICADOS!L3</f>
        <v>14071.5</v>
      </c>
    </row>
    <row r="567" spans="1:7" x14ac:dyDescent="0.25">
      <c r="A567" s="96">
        <v>42849</v>
      </c>
      <c r="B567" s="101">
        <v>4654</v>
      </c>
      <c r="C567" s="2" t="s">
        <v>1380</v>
      </c>
      <c r="D567" s="16" t="s">
        <v>401</v>
      </c>
      <c r="E567" s="103">
        <v>31270</v>
      </c>
      <c r="F567" s="103">
        <f>[5]VERIFICADOS!K4</f>
        <v>17198.5</v>
      </c>
      <c r="G567" s="103">
        <f>[5]VERIFICADOS!L4</f>
        <v>14071.5</v>
      </c>
    </row>
    <row r="568" spans="1:7" x14ac:dyDescent="0.25">
      <c r="A568" s="96">
        <v>42849</v>
      </c>
      <c r="B568" s="101">
        <v>4655</v>
      </c>
      <c r="C568" s="2" t="s">
        <v>1380</v>
      </c>
      <c r="D568" s="16" t="s">
        <v>401</v>
      </c>
      <c r="E568" s="103">
        <v>31270</v>
      </c>
      <c r="F568" s="103">
        <f>[5]VERIFICADOS!K5</f>
        <v>17198.5</v>
      </c>
      <c r="G568" s="103">
        <f>[5]VERIFICADOS!L5</f>
        <v>14071.5</v>
      </c>
    </row>
    <row r="569" spans="1:7" x14ac:dyDescent="0.25">
      <c r="A569" s="96">
        <v>39820</v>
      </c>
      <c r="B569" s="101">
        <v>2524</v>
      </c>
      <c r="C569" s="2" t="s">
        <v>1380</v>
      </c>
      <c r="D569" s="16" t="s">
        <v>355</v>
      </c>
      <c r="E569" s="103">
        <v>4988</v>
      </c>
      <c r="F569" s="103">
        <f>[5]VERIFICADOS!K6</f>
        <v>4987</v>
      </c>
      <c r="G569" s="103">
        <f>[5]VERIFICADOS!L6</f>
        <v>1</v>
      </c>
    </row>
    <row r="570" spans="1:7" x14ac:dyDescent="0.25">
      <c r="A570" s="96">
        <v>40185</v>
      </c>
      <c r="B570" s="101">
        <v>2523</v>
      </c>
      <c r="C570" s="2" t="s">
        <v>1380</v>
      </c>
      <c r="D570" s="16" t="s">
        <v>355</v>
      </c>
      <c r="E570" s="103">
        <v>4988</v>
      </c>
      <c r="F570" s="103">
        <f>[5]VERIFICADOS!K7</f>
        <v>4987</v>
      </c>
      <c r="G570" s="103">
        <f>[5]VERIFICADOS!L7</f>
        <v>1</v>
      </c>
    </row>
    <row r="571" spans="1:7" x14ac:dyDescent="0.25">
      <c r="A571" s="96">
        <v>40185</v>
      </c>
      <c r="B571" s="101">
        <v>2525</v>
      </c>
      <c r="C571" s="2" t="s">
        <v>1380</v>
      </c>
      <c r="D571" s="16" t="s">
        <v>402</v>
      </c>
      <c r="E571" s="103">
        <v>4988</v>
      </c>
      <c r="F571" s="103">
        <f>[5]VERIFICADOS!K8</f>
        <v>4987</v>
      </c>
      <c r="G571" s="103">
        <f>[5]VERIFICADOS!L8</f>
        <v>1</v>
      </c>
    </row>
    <row r="572" spans="1:7" x14ac:dyDescent="0.25">
      <c r="A572" s="96">
        <v>40360</v>
      </c>
      <c r="B572" s="101">
        <v>2505</v>
      </c>
      <c r="C572" s="2" t="s">
        <v>1380</v>
      </c>
      <c r="D572" s="16" t="s">
        <v>403</v>
      </c>
      <c r="E572" s="103">
        <v>23014.98</v>
      </c>
      <c r="F572" s="103">
        <f>[5]VERIFICADOS!K9</f>
        <v>23013.98</v>
      </c>
      <c r="G572" s="103">
        <f>[5]VERIFICADOS!L9</f>
        <v>1</v>
      </c>
    </row>
    <row r="573" spans="1:7" x14ac:dyDescent="0.25">
      <c r="A573" s="96">
        <v>43482</v>
      </c>
      <c r="B573" s="101">
        <v>5137</v>
      </c>
      <c r="C573" s="2" t="s">
        <v>1380</v>
      </c>
      <c r="D573" s="16" t="s">
        <v>404</v>
      </c>
      <c r="E573" s="103">
        <v>5221.5</v>
      </c>
      <c r="F573" s="103">
        <f>[5]VERIFICADOS!K10</f>
        <v>1958.0624999999998</v>
      </c>
      <c r="G573" s="103">
        <f>[5]VERIFICADOS!L10</f>
        <v>3263.4375</v>
      </c>
    </row>
    <row r="574" spans="1:7" x14ac:dyDescent="0.25">
      <c r="A574" s="96">
        <v>42083</v>
      </c>
      <c r="B574" s="101">
        <v>3491</v>
      </c>
      <c r="C574" s="2" t="s">
        <v>1380</v>
      </c>
      <c r="D574" s="16" t="s">
        <v>405</v>
      </c>
      <c r="E574" s="103">
        <v>25842</v>
      </c>
      <c r="F574" s="124">
        <f>[5]VERIFICADOS!K11</f>
        <v>19596.849999999999</v>
      </c>
      <c r="G574" s="103">
        <f>[5]VERIFICADOS!L11</f>
        <v>6245.1500000000015</v>
      </c>
    </row>
    <row r="575" spans="1:7" x14ac:dyDescent="0.25">
      <c r="A575" s="96">
        <v>38674</v>
      </c>
      <c r="B575" s="101">
        <v>3238</v>
      </c>
      <c r="C575" s="2" t="s">
        <v>1380</v>
      </c>
      <c r="D575" s="16" t="s">
        <v>406</v>
      </c>
      <c r="E575" s="103">
        <v>1</v>
      </c>
      <c r="F575" s="103">
        <f>[5]VERIFICADOS!K12</f>
        <v>0</v>
      </c>
      <c r="G575" s="103">
        <f>[5]VERIFICADOS!L12</f>
        <v>1</v>
      </c>
    </row>
    <row r="576" spans="1:7" x14ac:dyDescent="0.25">
      <c r="A576" s="96">
        <v>40185</v>
      </c>
      <c r="B576" s="101">
        <v>2511</v>
      </c>
      <c r="C576" s="2" t="s">
        <v>1380</v>
      </c>
      <c r="D576" s="16" t="s">
        <v>407</v>
      </c>
      <c r="E576" s="103">
        <v>14790</v>
      </c>
      <c r="F576" s="103">
        <f>[5]VERIFICADOS!K13</f>
        <v>14789</v>
      </c>
      <c r="G576" s="103">
        <f>[5]VERIFICADOS!L13</f>
        <v>1</v>
      </c>
    </row>
    <row r="577" spans="1:7" x14ac:dyDescent="0.25">
      <c r="A577" s="96">
        <v>44482</v>
      </c>
      <c r="B577" s="101">
        <v>5370</v>
      </c>
      <c r="C577" s="2" t="s">
        <v>1380</v>
      </c>
      <c r="D577" s="16" t="s">
        <v>408</v>
      </c>
      <c r="E577" s="103">
        <v>5841</v>
      </c>
      <c r="F577" s="103">
        <f>[5]VERIFICADOS!K14</f>
        <v>1168.2</v>
      </c>
      <c r="G577" s="103">
        <f>[5]VERIFICADOS!L14</f>
        <v>4672.8</v>
      </c>
    </row>
    <row r="578" spans="1:7" x14ac:dyDescent="0.25">
      <c r="A578" s="96">
        <v>44482</v>
      </c>
      <c r="B578" s="101">
        <v>5371</v>
      </c>
      <c r="C578" s="2" t="s">
        <v>1380</v>
      </c>
      <c r="D578" s="16" t="s">
        <v>409</v>
      </c>
      <c r="E578" s="103">
        <v>5841</v>
      </c>
      <c r="F578" s="103">
        <f>[5]VERIFICADOS!K15</f>
        <v>1168.2</v>
      </c>
      <c r="G578" s="103">
        <f>[5]VERIFICADOS!L15</f>
        <v>4672.8</v>
      </c>
    </row>
    <row r="579" spans="1:7" x14ac:dyDescent="0.25">
      <c r="A579" s="96">
        <v>42753</v>
      </c>
      <c r="B579" s="101">
        <v>4468</v>
      </c>
      <c r="C579" s="2" t="s">
        <v>1380</v>
      </c>
      <c r="D579" s="16" t="s">
        <v>90</v>
      </c>
      <c r="E579" s="103">
        <v>10309.27</v>
      </c>
      <c r="F579" s="103">
        <f>[5]VERIFICADOS!K16</f>
        <v>5927.8302500000009</v>
      </c>
      <c r="G579" s="103">
        <f>[5]VERIFICADOS!L16</f>
        <v>4381.4397499999995</v>
      </c>
    </row>
    <row r="580" spans="1:7" x14ac:dyDescent="0.25">
      <c r="A580" s="96">
        <v>42789</v>
      </c>
      <c r="B580" s="101">
        <v>4587</v>
      </c>
      <c r="C580" s="2" t="s">
        <v>1380</v>
      </c>
      <c r="D580" s="16" t="s">
        <v>410</v>
      </c>
      <c r="E580" s="103">
        <v>34220</v>
      </c>
      <c r="F580" s="103">
        <f>[5]VERIFICADOS!K17</f>
        <v>34219</v>
      </c>
      <c r="G580" s="103">
        <f>[5]VERIFICADOS!L17</f>
        <v>1</v>
      </c>
    </row>
    <row r="581" spans="1:7" x14ac:dyDescent="0.25">
      <c r="A581" s="96">
        <v>42831</v>
      </c>
      <c r="B581" s="101">
        <v>4647</v>
      </c>
      <c r="C581" s="2" t="s">
        <v>1380</v>
      </c>
      <c r="D581" s="16" t="s">
        <v>411</v>
      </c>
      <c r="E581" s="103">
        <v>35636</v>
      </c>
      <c r="F581" s="103">
        <f>[5]VERIFICADOS!K18</f>
        <v>35635</v>
      </c>
      <c r="G581" s="103">
        <f>[5]VERIFICADOS!L18</f>
        <v>1</v>
      </c>
    </row>
    <row r="582" spans="1:7" x14ac:dyDescent="0.25">
      <c r="A582" s="96">
        <v>43404</v>
      </c>
      <c r="B582" s="101">
        <v>5018</v>
      </c>
      <c r="C582" s="2" t="s">
        <v>1380</v>
      </c>
      <c r="D582" s="16" t="s">
        <v>412</v>
      </c>
      <c r="E582" s="103">
        <v>35282</v>
      </c>
      <c r="F582" s="103">
        <f>[5]VERIFICADOS!K19</f>
        <v>35280</v>
      </c>
      <c r="G582" s="103">
        <f>[5]VERIFICADOS!L19</f>
        <v>1</v>
      </c>
    </row>
    <row r="583" spans="1:7" x14ac:dyDescent="0.25">
      <c r="A583" s="96">
        <v>43501</v>
      </c>
      <c r="B583" s="101">
        <v>5143</v>
      </c>
      <c r="C583" s="2" t="s">
        <v>1380</v>
      </c>
      <c r="D583" s="16" t="s">
        <v>413</v>
      </c>
      <c r="E583" s="103">
        <v>47061</v>
      </c>
      <c r="F583" s="103">
        <f>[5]VERIFICADOS!K20</f>
        <v>47061</v>
      </c>
      <c r="G583" s="103">
        <f>[5]VERIFICADOS!L20</f>
        <v>1</v>
      </c>
    </row>
    <row r="584" spans="1:7" x14ac:dyDescent="0.25">
      <c r="A584" s="96">
        <v>43187</v>
      </c>
      <c r="B584" s="101">
        <v>4845</v>
      </c>
      <c r="C584" s="2" t="s">
        <v>1380</v>
      </c>
      <c r="D584" s="16" t="s">
        <v>414</v>
      </c>
      <c r="E584" s="103">
        <v>27738</v>
      </c>
      <c r="F584" s="103">
        <f>[5]VERIFICADOS!K21</f>
        <v>27736</v>
      </c>
      <c r="G584" s="103">
        <f>[5]VERIFICADOS!L21</f>
        <v>1</v>
      </c>
    </row>
    <row r="585" spans="1:7" x14ac:dyDescent="0.25">
      <c r="A585" s="96">
        <v>43187</v>
      </c>
      <c r="B585" s="101">
        <v>4844</v>
      </c>
      <c r="C585" s="2" t="s">
        <v>1380</v>
      </c>
      <c r="D585" s="16" t="s">
        <v>415</v>
      </c>
      <c r="E585" s="103">
        <v>27738</v>
      </c>
      <c r="F585" s="103">
        <f>[5]VERIFICADOS!K22</f>
        <v>27736</v>
      </c>
      <c r="G585" s="103">
        <f>[5]VERIFICADOS!L22</f>
        <v>1</v>
      </c>
    </row>
    <row r="586" spans="1:7" x14ac:dyDescent="0.25">
      <c r="A586" s="96">
        <v>40185</v>
      </c>
      <c r="B586" s="101">
        <v>2501</v>
      </c>
      <c r="C586" s="2" t="s">
        <v>1380</v>
      </c>
      <c r="D586" s="16" t="s">
        <v>416</v>
      </c>
      <c r="E586" s="103">
        <v>29145</v>
      </c>
      <c r="F586" s="103">
        <f>[5]VERIFICADOS!K23</f>
        <v>29144</v>
      </c>
      <c r="G586" s="103">
        <f>[5]VERIFICADOS!L23</f>
        <v>1</v>
      </c>
    </row>
    <row r="587" spans="1:7" x14ac:dyDescent="0.25">
      <c r="A587" s="96">
        <v>41108</v>
      </c>
      <c r="B587" s="101">
        <v>2871</v>
      </c>
      <c r="C587" s="2" t="s">
        <v>1380</v>
      </c>
      <c r="D587" s="16" t="s">
        <v>417</v>
      </c>
      <c r="E587" s="103">
        <v>13798.2</v>
      </c>
      <c r="F587" s="103">
        <f>[5]VERIFICADOS!K24</f>
        <v>13797.2</v>
      </c>
      <c r="G587" s="103">
        <f>[5]VERIFICADOS!L24</f>
        <v>1</v>
      </c>
    </row>
    <row r="588" spans="1:7" x14ac:dyDescent="0.25">
      <c r="A588" s="96">
        <v>42101</v>
      </c>
      <c r="B588" s="101">
        <v>4485</v>
      </c>
      <c r="C588" s="2" t="s">
        <v>1380</v>
      </c>
      <c r="D588" s="16" t="s">
        <v>418</v>
      </c>
      <c r="E588" s="103">
        <v>5586.41</v>
      </c>
      <c r="F588" s="103">
        <f>[5]VERIFICADOS!K25</f>
        <v>5585.41</v>
      </c>
      <c r="G588" s="103">
        <f>[5]VERIFICADOS!L25</f>
        <v>1</v>
      </c>
    </row>
    <row r="589" spans="1:7" x14ac:dyDescent="0.25">
      <c r="A589" s="96">
        <v>38108</v>
      </c>
      <c r="B589" s="101">
        <v>1565</v>
      </c>
      <c r="C589" s="2" t="s">
        <v>1380</v>
      </c>
      <c r="D589" s="16" t="s">
        <v>419</v>
      </c>
      <c r="E589" s="103">
        <v>1</v>
      </c>
      <c r="F589" s="103">
        <f>[5]VERIFICADOS!K26</f>
        <v>0</v>
      </c>
      <c r="G589" s="103">
        <f>[5]VERIFICADOS!L26</f>
        <v>1</v>
      </c>
    </row>
    <row r="590" spans="1:7" x14ac:dyDescent="0.25">
      <c r="A590" s="96">
        <v>42789</v>
      </c>
      <c r="B590" s="101">
        <v>4588</v>
      </c>
      <c r="C590" s="2" t="s">
        <v>1380</v>
      </c>
      <c r="D590" s="16" t="s">
        <v>262</v>
      </c>
      <c r="E590" s="103">
        <v>5310</v>
      </c>
      <c r="F590" s="103">
        <f>[5]VERIFICADOS!K27</f>
        <v>5309</v>
      </c>
      <c r="G590" s="103">
        <f>[5]VERIFICADOS!L27</f>
        <v>1</v>
      </c>
    </row>
    <row r="591" spans="1:7" x14ac:dyDescent="0.25">
      <c r="A591" s="96">
        <v>42831</v>
      </c>
      <c r="B591" s="101">
        <v>4648</v>
      </c>
      <c r="C591" s="2" t="s">
        <v>1380</v>
      </c>
      <c r="D591" s="16" t="s">
        <v>420</v>
      </c>
      <c r="E591" s="103">
        <v>5900</v>
      </c>
      <c r="F591" s="103">
        <f>[5]VERIFICADOS!K28</f>
        <v>5899</v>
      </c>
      <c r="G591" s="103">
        <f>[5]VERIFICADOS!L28</f>
        <v>1</v>
      </c>
    </row>
    <row r="592" spans="1:7" x14ac:dyDescent="0.25">
      <c r="A592" s="96">
        <v>43404</v>
      </c>
      <c r="B592" s="101">
        <v>5019</v>
      </c>
      <c r="C592" s="2" t="s">
        <v>1380</v>
      </c>
      <c r="D592" s="16" t="s">
        <v>421</v>
      </c>
      <c r="E592" s="103">
        <v>5369</v>
      </c>
      <c r="F592" s="103">
        <f>[5]VERIFICADOS!K29</f>
        <v>5367</v>
      </c>
      <c r="G592" s="103">
        <f>[5]VERIFICADOS!L29</f>
        <v>1</v>
      </c>
    </row>
    <row r="593" spans="1:7" x14ac:dyDescent="0.25">
      <c r="A593" s="96">
        <v>43187</v>
      </c>
      <c r="B593" s="101">
        <v>4847</v>
      </c>
      <c r="C593" s="2" t="s">
        <v>1380</v>
      </c>
      <c r="D593" s="16" t="s">
        <v>422</v>
      </c>
      <c r="E593" s="103">
        <v>4824</v>
      </c>
      <c r="F593" s="103">
        <f>[5]VERIFICADOS!K30</f>
        <v>4822</v>
      </c>
      <c r="G593" s="103">
        <f>[5]VERIFICADOS!L30</f>
        <v>1</v>
      </c>
    </row>
    <row r="594" spans="1:7" x14ac:dyDescent="0.25">
      <c r="A594" s="96">
        <v>43187</v>
      </c>
      <c r="B594" s="101">
        <v>4846</v>
      </c>
      <c r="C594" s="2" t="s">
        <v>1380</v>
      </c>
      <c r="D594" s="16" t="s">
        <v>423</v>
      </c>
      <c r="E594" s="103">
        <v>4824</v>
      </c>
      <c r="F594" s="103">
        <f>[5]VERIFICADOS!K31</f>
        <v>4822</v>
      </c>
      <c r="G594" s="103">
        <f>[5]VERIFICADOS!L31</f>
        <v>1</v>
      </c>
    </row>
    <row r="595" spans="1:7" x14ac:dyDescent="0.25">
      <c r="A595" s="96">
        <v>43404</v>
      </c>
      <c r="B595" s="101">
        <v>5020</v>
      </c>
      <c r="C595" s="2" t="s">
        <v>1380</v>
      </c>
      <c r="D595" s="16" t="s">
        <v>424</v>
      </c>
      <c r="E595" s="103">
        <v>31801</v>
      </c>
      <c r="F595" s="103">
        <f>[5]VERIFICADOS!K32</f>
        <v>31799</v>
      </c>
      <c r="G595" s="103">
        <f>[5]VERIFICADOS!L32</f>
        <v>1</v>
      </c>
    </row>
    <row r="596" spans="1:7" x14ac:dyDescent="0.25">
      <c r="A596" s="96">
        <v>40185</v>
      </c>
      <c r="B596" s="101">
        <v>2391</v>
      </c>
      <c r="C596" s="2" t="s">
        <v>1380</v>
      </c>
      <c r="D596" s="16" t="s">
        <v>186</v>
      </c>
      <c r="E596" s="103">
        <v>4060</v>
      </c>
      <c r="F596" s="103">
        <f>[5]VERIFICADOS!K33</f>
        <v>4059</v>
      </c>
      <c r="G596" s="103">
        <f>[5]VERIFICADOS!L33</f>
        <v>1</v>
      </c>
    </row>
    <row r="597" spans="1:7" x14ac:dyDescent="0.25">
      <c r="A597" s="96">
        <v>40185</v>
      </c>
      <c r="B597" s="101">
        <v>2436</v>
      </c>
      <c r="C597" s="2" t="s">
        <v>1380</v>
      </c>
      <c r="D597" s="16" t="s">
        <v>425</v>
      </c>
      <c r="E597" s="103">
        <v>4060</v>
      </c>
      <c r="F597" s="103">
        <f>[5]VERIFICADOS!K34</f>
        <v>4059</v>
      </c>
      <c r="G597" s="103">
        <f>[5]VERIFICADOS!L34</f>
        <v>1</v>
      </c>
    </row>
    <row r="598" spans="1:7" x14ac:dyDescent="0.25">
      <c r="A598" s="96">
        <v>42787</v>
      </c>
      <c r="B598" s="101">
        <v>4571</v>
      </c>
      <c r="C598" s="2" t="s">
        <v>1380</v>
      </c>
      <c r="D598" s="16" t="s">
        <v>72</v>
      </c>
      <c r="E598" s="103">
        <v>5929.5</v>
      </c>
      <c r="F598" s="103">
        <f>[5]VERIFICADOS!K35</f>
        <v>3360.05</v>
      </c>
      <c r="G598" s="103">
        <f>[5]VERIFICADOS!L35</f>
        <v>2569.4499999999998</v>
      </c>
    </row>
    <row r="599" spans="1:7" x14ac:dyDescent="0.25">
      <c r="A599" s="96">
        <v>42787</v>
      </c>
      <c r="B599" s="101">
        <v>4573</v>
      </c>
      <c r="C599" s="2" t="s">
        <v>1380</v>
      </c>
      <c r="D599" s="16" t="s">
        <v>72</v>
      </c>
      <c r="E599" s="103">
        <v>5929.5</v>
      </c>
      <c r="F599" s="103">
        <f>[5]VERIFICADOS!K36</f>
        <v>3360.05</v>
      </c>
      <c r="G599" s="103">
        <f>[5]VERIFICADOS!L36</f>
        <v>2569.4499999999998</v>
      </c>
    </row>
    <row r="600" spans="1:7" x14ac:dyDescent="0.25">
      <c r="A600" s="96">
        <v>43790</v>
      </c>
      <c r="B600" s="101">
        <v>5317</v>
      </c>
      <c r="C600" s="2" t="s">
        <v>1380</v>
      </c>
      <c r="D600" s="16" t="s">
        <v>426</v>
      </c>
      <c r="E600" s="103">
        <v>20060</v>
      </c>
      <c r="F600" s="103">
        <f>[5]VERIFICADOS!K37</f>
        <v>5850.833333333333</v>
      </c>
      <c r="G600" s="103">
        <f>[5]VERIFICADOS!L37</f>
        <v>14209.166666666668</v>
      </c>
    </row>
    <row r="601" spans="1:7" x14ac:dyDescent="0.25">
      <c r="A601" s="96">
        <v>42014</v>
      </c>
      <c r="B601" s="101">
        <v>3847</v>
      </c>
      <c r="C601" s="2" t="s">
        <v>1380</v>
      </c>
      <c r="D601" s="16" t="s">
        <v>427</v>
      </c>
      <c r="E601" s="103">
        <v>7930</v>
      </c>
      <c r="F601" s="103">
        <f>[5]VERIFICADOS!K38</f>
        <v>6145.75</v>
      </c>
      <c r="G601" s="103">
        <f>[5]VERIFICADOS!L38</f>
        <v>1784.25</v>
      </c>
    </row>
    <row r="602" spans="1:7" x14ac:dyDescent="0.25">
      <c r="A602" s="96">
        <v>40360</v>
      </c>
      <c r="B602" s="101">
        <v>2643</v>
      </c>
      <c r="C602" s="2" t="s">
        <v>1380</v>
      </c>
      <c r="D602" s="16" t="s">
        <v>428</v>
      </c>
      <c r="E602" s="103">
        <v>10672</v>
      </c>
      <c r="F602" s="103">
        <f>[5]VERIFICADOS!K39</f>
        <v>10671</v>
      </c>
      <c r="G602" s="103">
        <f>[5]VERIFICADOS!L39</f>
        <v>1</v>
      </c>
    </row>
    <row r="603" spans="1:7" x14ac:dyDescent="0.25">
      <c r="A603" s="96">
        <v>40185</v>
      </c>
      <c r="B603" s="101">
        <v>2498</v>
      </c>
      <c r="C603" s="2" t="s">
        <v>1380</v>
      </c>
      <c r="D603" s="16" t="s">
        <v>429</v>
      </c>
      <c r="E603" s="103">
        <v>4060</v>
      </c>
      <c r="F603" s="103">
        <f>[5]VERIFICADOS!K40</f>
        <v>4059</v>
      </c>
      <c r="G603" s="103">
        <f>[5]VERIFICADOS!L40</f>
        <v>1</v>
      </c>
    </row>
    <row r="604" spans="1:7" x14ac:dyDescent="0.25">
      <c r="A604" s="96">
        <v>43501</v>
      </c>
      <c r="B604" s="101">
        <v>5144</v>
      </c>
      <c r="C604" s="2" t="s">
        <v>1380</v>
      </c>
      <c r="D604" s="16" t="s">
        <v>430</v>
      </c>
      <c r="E604" s="103">
        <v>5430.6</v>
      </c>
      <c r="F604" s="134">
        <f>[5]VERIFICADOS!K41</f>
        <v>5430.6</v>
      </c>
      <c r="G604" s="103">
        <f>[5]VERIFICADOS!L41</f>
        <v>1</v>
      </c>
    </row>
    <row r="605" spans="1:7" x14ac:dyDescent="0.25">
      <c r="A605" s="96">
        <v>40263</v>
      </c>
      <c r="B605" s="101">
        <v>4367</v>
      </c>
      <c r="C605" s="2" t="s">
        <v>1380</v>
      </c>
      <c r="D605" s="16" t="s">
        <v>431</v>
      </c>
      <c r="E605" s="103">
        <v>23084</v>
      </c>
      <c r="F605" s="134">
        <f>[5]VERIFICADOS!K42</f>
        <v>23083</v>
      </c>
      <c r="G605" s="103">
        <f>[5]VERIFICADOS!L42</f>
        <v>1</v>
      </c>
    </row>
    <row r="606" spans="1:7" x14ac:dyDescent="0.25">
      <c r="A606" s="96">
        <v>38108</v>
      </c>
      <c r="B606" s="101">
        <v>370</v>
      </c>
      <c r="C606" s="2" t="s">
        <v>1380</v>
      </c>
      <c r="D606" s="16" t="s">
        <v>432</v>
      </c>
      <c r="E606" s="103">
        <v>1</v>
      </c>
      <c r="F606" s="134">
        <f>[5]VERIFICADOS!K43</f>
        <v>0</v>
      </c>
      <c r="G606" s="103">
        <f>[5]VERIFICADOS!L43</f>
        <v>1</v>
      </c>
    </row>
    <row r="607" spans="1:7" x14ac:dyDescent="0.25">
      <c r="A607" s="96">
        <v>42989</v>
      </c>
      <c r="B607" s="101">
        <v>4744</v>
      </c>
      <c r="C607" s="2" t="s">
        <v>1380</v>
      </c>
      <c r="D607" s="16" t="s">
        <v>433</v>
      </c>
      <c r="E607" s="103">
        <v>22302</v>
      </c>
      <c r="F607" s="134">
        <f>[5]VERIFICADOS!K44</f>
        <v>22301</v>
      </c>
      <c r="G607" s="103">
        <f>[5]VERIFICADOS!L44</f>
        <v>1</v>
      </c>
    </row>
    <row r="608" spans="1:7" x14ac:dyDescent="0.25">
      <c r="A608" s="96">
        <v>42590</v>
      </c>
      <c r="B608" s="101">
        <v>4177</v>
      </c>
      <c r="C608" s="2" t="s">
        <v>1380</v>
      </c>
      <c r="D608" s="16" t="s">
        <v>434</v>
      </c>
      <c r="E608" s="103">
        <v>11804.79</v>
      </c>
      <c r="F608" s="134">
        <f>[5]VERIFICADOS!K45</f>
        <v>11802.79</v>
      </c>
      <c r="G608" s="103">
        <f>[5]VERIFICADOS!L45</f>
        <v>1</v>
      </c>
    </row>
    <row r="609" spans="1:7" x14ac:dyDescent="0.25">
      <c r="A609" s="96">
        <v>39478</v>
      </c>
      <c r="B609" s="101">
        <v>1257</v>
      </c>
      <c r="C609" s="2" t="s">
        <v>1380</v>
      </c>
      <c r="D609" s="16" t="s">
        <v>435</v>
      </c>
      <c r="E609" s="103">
        <v>94500</v>
      </c>
      <c r="F609" s="134">
        <f>[5]VERIFICADOS!K46</f>
        <v>94499</v>
      </c>
      <c r="G609" s="103">
        <f>[5]VERIFICADOS!L46</f>
        <v>1</v>
      </c>
    </row>
    <row r="610" spans="1:7" x14ac:dyDescent="0.25">
      <c r="A610" s="96">
        <v>42080</v>
      </c>
      <c r="B610" s="101">
        <v>3532</v>
      </c>
      <c r="C610" s="2" t="s">
        <v>1380</v>
      </c>
      <c r="D610" s="16" t="s">
        <v>436</v>
      </c>
      <c r="E610" s="103">
        <v>15846.5</v>
      </c>
      <c r="F610" s="134">
        <f>[5]VERIFICADOS!K47</f>
        <v>12016.929166666667</v>
      </c>
      <c r="G610" s="103">
        <f>[5]VERIFICADOS!L47</f>
        <v>3829.5708333333332</v>
      </c>
    </row>
    <row r="611" spans="1:7" x14ac:dyDescent="0.25">
      <c r="A611" s="96">
        <v>40185</v>
      </c>
      <c r="B611" s="101">
        <v>2510</v>
      </c>
      <c r="C611" s="2" t="s">
        <v>1380</v>
      </c>
      <c r="D611" s="16" t="s">
        <v>437</v>
      </c>
      <c r="E611" s="103">
        <v>31668</v>
      </c>
      <c r="F611" s="134">
        <f>[5]VERIFICADOS!K48</f>
        <v>31667</v>
      </c>
      <c r="G611" s="103">
        <f>[5]VERIFICADOS!L48</f>
        <v>1</v>
      </c>
    </row>
    <row r="612" spans="1:7" x14ac:dyDescent="0.25">
      <c r="A612" s="96">
        <v>40185</v>
      </c>
      <c r="B612" s="101">
        <v>2502</v>
      </c>
      <c r="C612" s="2" t="s">
        <v>1380</v>
      </c>
      <c r="D612" s="16" t="s">
        <v>438</v>
      </c>
      <c r="E612" s="103">
        <v>5916</v>
      </c>
      <c r="F612" s="134">
        <f>[5]VERIFICADOS!K49</f>
        <v>5915</v>
      </c>
      <c r="G612" s="103">
        <f>[5]VERIFICADOS!L49</f>
        <v>1</v>
      </c>
    </row>
    <row r="613" spans="1:7" x14ac:dyDescent="0.25">
      <c r="A613" s="96">
        <v>42787</v>
      </c>
      <c r="B613" s="101">
        <v>4574</v>
      </c>
      <c r="C613" s="2" t="s">
        <v>1380</v>
      </c>
      <c r="D613" s="16" t="s">
        <v>72</v>
      </c>
      <c r="E613" s="103">
        <v>5929.5</v>
      </c>
      <c r="F613" s="134">
        <f>[1]JURIDICA!K1</f>
        <v>3360.05</v>
      </c>
      <c r="G613" s="140">
        <f>[1]JURIDICA!L1</f>
        <v>2569.4499999999998</v>
      </c>
    </row>
    <row r="614" spans="1:7" x14ac:dyDescent="0.25">
      <c r="A614" s="96">
        <v>42787</v>
      </c>
      <c r="B614" s="101">
        <v>4576</v>
      </c>
      <c r="C614" s="2" t="s">
        <v>1380</v>
      </c>
      <c r="D614" s="16" t="s">
        <v>72</v>
      </c>
      <c r="E614" s="103">
        <v>5929.5</v>
      </c>
      <c r="F614" s="134">
        <f>[1]JURIDICA!K2</f>
        <v>3360.05</v>
      </c>
      <c r="G614" s="140">
        <f>[1]JURIDICA!L2</f>
        <v>2569.4499999999998</v>
      </c>
    </row>
    <row r="615" spans="1:7" x14ac:dyDescent="0.25">
      <c r="A615" s="96">
        <v>43616</v>
      </c>
      <c r="B615" s="101">
        <v>5225</v>
      </c>
      <c r="C615" s="2" t="s">
        <v>1380</v>
      </c>
      <c r="D615" s="16" t="s">
        <v>134</v>
      </c>
      <c r="E615" s="103">
        <v>23800</v>
      </c>
      <c r="F615" s="134">
        <f>[1]JURIDICA!K3</f>
        <v>23800</v>
      </c>
      <c r="G615" s="140">
        <f>[1]JURIDICA!L3</f>
        <v>1</v>
      </c>
    </row>
    <row r="616" spans="1:7" x14ac:dyDescent="0.25">
      <c r="A616" s="96"/>
      <c r="B616" s="101"/>
      <c r="C616" s="2"/>
      <c r="D616" s="16"/>
      <c r="E616" s="125"/>
      <c r="F616" s="134"/>
      <c r="G616" s="103"/>
    </row>
    <row r="618" spans="1:7" ht="15.75" x14ac:dyDescent="0.25">
      <c r="A618" s="162" t="s">
        <v>31</v>
      </c>
      <c r="B618" s="203" t="s">
        <v>486</v>
      </c>
      <c r="C618" s="203"/>
      <c r="E618" s="129"/>
      <c r="F618" s="129"/>
      <c r="G618" s="128"/>
    </row>
    <row r="619" spans="1:7" ht="15" customHeight="1" x14ac:dyDescent="0.2">
      <c r="A619" s="204" t="s">
        <v>1</v>
      </c>
      <c r="B619" s="205"/>
      <c r="C619" s="205"/>
      <c r="D619" s="205"/>
      <c r="E619" s="205"/>
      <c r="F619" s="205"/>
      <c r="G619" s="206"/>
    </row>
    <row r="620" spans="1:7" ht="30" x14ac:dyDescent="0.2">
      <c r="A620" s="163" t="s">
        <v>2</v>
      </c>
      <c r="B620" s="164" t="s">
        <v>3</v>
      </c>
      <c r="C620" s="1" t="s">
        <v>4</v>
      </c>
      <c r="D620" s="8" t="s">
        <v>5</v>
      </c>
      <c r="E620" s="130" t="s">
        <v>6</v>
      </c>
      <c r="F620" s="131" t="s">
        <v>7</v>
      </c>
      <c r="G620" s="131" t="s">
        <v>8</v>
      </c>
    </row>
    <row r="621" spans="1:7" x14ac:dyDescent="0.25">
      <c r="A621" s="96">
        <v>40325</v>
      </c>
      <c r="B621" s="101">
        <v>2069</v>
      </c>
      <c r="C621" s="2" t="s">
        <v>1380</v>
      </c>
      <c r="D621" s="16" t="s">
        <v>453</v>
      </c>
      <c r="E621" s="103">
        <v>3815</v>
      </c>
      <c r="F621" s="103">
        <v>3814</v>
      </c>
      <c r="G621" s="103">
        <v>1</v>
      </c>
    </row>
    <row r="622" spans="1:7" x14ac:dyDescent="0.25">
      <c r="A622" s="96">
        <v>41432</v>
      </c>
      <c r="B622" s="101">
        <v>4617</v>
      </c>
      <c r="C622" s="2" t="s">
        <v>1380</v>
      </c>
      <c r="D622" s="16" t="s">
        <v>454</v>
      </c>
      <c r="E622" s="103">
        <v>24295</v>
      </c>
      <c r="F622" s="103">
        <v>22675.333333333336</v>
      </c>
      <c r="G622" s="103">
        <v>1619.6666666666642</v>
      </c>
    </row>
    <row r="623" spans="1:7" x14ac:dyDescent="0.25">
      <c r="A623" s="96">
        <v>41920</v>
      </c>
      <c r="B623" s="101">
        <v>4616</v>
      </c>
      <c r="C623" s="2" t="s">
        <v>1380</v>
      </c>
      <c r="D623" s="16" t="s">
        <v>455</v>
      </c>
      <c r="E623" s="103">
        <v>51199</v>
      </c>
      <c r="F623" s="103">
        <v>40959.199999999997</v>
      </c>
      <c r="G623" s="103">
        <v>10239.800000000003</v>
      </c>
    </row>
    <row r="624" spans="1:7" x14ac:dyDescent="0.25">
      <c r="A624" s="96">
        <v>37991</v>
      </c>
      <c r="B624" s="101">
        <v>227</v>
      </c>
      <c r="C624" s="2" t="s">
        <v>1380</v>
      </c>
      <c r="D624" s="16" t="s">
        <v>456</v>
      </c>
      <c r="E624" s="103">
        <v>1</v>
      </c>
      <c r="F624" s="103">
        <v>0</v>
      </c>
      <c r="G624" s="103">
        <v>1</v>
      </c>
    </row>
    <row r="625" spans="1:7" x14ac:dyDescent="0.25">
      <c r="A625" s="96">
        <v>43389</v>
      </c>
      <c r="B625" s="101">
        <v>5017</v>
      </c>
      <c r="C625" s="2" t="s">
        <v>1380</v>
      </c>
      <c r="D625" s="16" t="s">
        <v>457</v>
      </c>
      <c r="E625" s="103">
        <v>7705.4</v>
      </c>
      <c r="F625" s="103">
        <v>3082.16</v>
      </c>
      <c r="G625" s="103">
        <v>4623.24</v>
      </c>
    </row>
    <row r="626" spans="1:7" x14ac:dyDescent="0.25">
      <c r="A626" s="96">
        <v>42552</v>
      </c>
      <c r="B626" s="101">
        <v>3988</v>
      </c>
      <c r="C626" s="2" t="s">
        <v>1380</v>
      </c>
      <c r="D626" s="16" t="s">
        <v>458</v>
      </c>
      <c r="E626" s="103">
        <v>1</v>
      </c>
      <c r="F626" s="103">
        <v>0</v>
      </c>
      <c r="G626" s="103">
        <v>1</v>
      </c>
    </row>
    <row r="627" spans="1:7" x14ac:dyDescent="0.25">
      <c r="A627" s="96">
        <v>43542</v>
      </c>
      <c r="B627" s="101">
        <v>5177</v>
      </c>
      <c r="C627" s="2" t="s">
        <v>1380</v>
      </c>
      <c r="D627" s="16" t="s">
        <v>459</v>
      </c>
      <c r="E627" s="103">
        <v>9659</v>
      </c>
      <c r="F627" s="103">
        <v>3461.1416666666664</v>
      </c>
      <c r="G627" s="103">
        <v>6197.8583333333336</v>
      </c>
    </row>
    <row r="628" spans="1:7" x14ac:dyDescent="0.25">
      <c r="A628" s="96">
        <v>43339</v>
      </c>
      <c r="B628" s="101">
        <v>4987</v>
      </c>
      <c r="C628" s="2" t="s">
        <v>1380</v>
      </c>
      <c r="D628" s="16" t="s">
        <v>460</v>
      </c>
      <c r="E628" s="103">
        <v>10349</v>
      </c>
      <c r="F628" s="103">
        <v>4312.0833333333339</v>
      </c>
      <c r="G628" s="103">
        <v>6036.9166666666661</v>
      </c>
    </row>
    <row r="629" spans="1:7" x14ac:dyDescent="0.25">
      <c r="A629" s="96">
        <v>42753</v>
      </c>
      <c r="B629" s="101">
        <v>4464</v>
      </c>
      <c r="C629" s="2" t="s">
        <v>1380</v>
      </c>
      <c r="D629" s="16" t="s">
        <v>90</v>
      </c>
      <c r="E629" s="103">
        <v>7369.1</v>
      </c>
      <c r="F629" s="103">
        <v>4237.2325000000001</v>
      </c>
      <c r="G629" s="103">
        <v>3131.8675000000003</v>
      </c>
    </row>
    <row r="630" spans="1:7" x14ac:dyDescent="0.25">
      <c r="A630" s="96">
        <v>42753</v>
      </c>
      <c r="B630" s="101">
        <v>4465</v>
      </c>
      <c r="C630" s="2" t="s">
        <v>1380</v>
      </c>
      <c r="D630" s="16" t="s">
        <v>90</v>
      </c>
      <c r="E630" s="103">
        <v>5571.07</v>
      </c>
      <c r="F630" s="103">
        <v>3203.3652499999998</v>
      </c>
      <c r="G630" s="103">
        <v>2367.7047499999999</v>
      </c>
    </row>
    <row r="631" spans="1:7" x14ac:dyDescent="0.25">
      <c r="A631" s="96">
        <v>40360</v>
      </c>
      <c r="B631" s="101">
        <v>4610</v>
      </c>
      <c r="C631" s="2" t="s">
        <v>1380</v>
      </c>
      <c r="D631" s="16" t="s">
        <v>47</v>
      </c>
      <c r="E631" s="103">
        <v>13630</v>
      </c>
      <c r="F631" s="103">
        <v>13629</v>
      </c>
      <c r="G631" s="103">
        <v>1</v>
      </c>
    </row>
    <row r="632" spans="1:7" x14ac:dyDescent="0.25">
      <c r="A632" s="96">
        <v>39885</v>
      </c>
      <c r="B632" s="101">
        <v>4606</v>
      </c>
      <c r="C632" s="2" t="s">
        <v>1380</v>
      </c>
      <c r="D632" s="16" t="s">
        <v>461</v>
      </c>
      <c r="E632" s="103">
        <v>1</v>
      </c>
      <c r="F632" s="103">
        <v>0</v>
      </c>
      <c r="G632" s="103">
        <v>1</v>
      </c>
    </row>
    <row r="633" spans="1:7" x14ac:dyDescent="0.25">
      <c r="A633" s="96">
        <v>42668</v>
      </c>
      <c r="B633" s="101">
        <v>4349</v>
      </c>
      <c r="C633" s="2" t="s">
        <v>1380</v>
      </c>
      <c r="D633" s="16" t="s">
        <v>65</v>
      </c>
      <c r="E633" s="103">
        <v>5841</v>
      </c>
      <c r="F633" s="103">
        <v>3504.6000000000004</v>
      </c>
      <c r="G633" s="103">
        <v>2336.3999999999996</v>
      </c>
    </row>
    <row r="634" spans="1:7" x14ac:dyDescent="0.25">
      <c r="A634" s="96">
        <v>42668</v>
      </c>
      <c r="B634" s="101">
        <v>4350</v>
      </c>
      <c r="C634" s="2" t="s">
        <v>1380</v>
      </c>
      <c r="D634" s="16" t="s">
        <v>65</v>
      </c>
      <c r="E634" s="103">
        <v>5841</v>
      </c>
      <c r="F634" s="103">
        <v>3504.6000000000004</v>
      </c>
      <c r="G634" s="103">
        <v>2336.3999999999996</v>
      </c>
    </row>
    <row r="635" spans="1:7" x14ac:dyDescent="0.25">
      <c r="A635" s="96">
        <v>42668</v>
      </c>
      <c r="B635" s="101">
        <v>4351</v>
      </c>
      <c r="C635" s="2" t="s">
        <v>1380</v>
      </c>
      <c r="D635" s="16" t="s">
        <v>65</v>
      </c>
      <c r="E635" s="103">
        <v>5841</v>
      </c>
      <c r="F635" s="103">
        <v>3504.6000000000004</v>
      </c>
      <c r="G635" s="103">
        <v>2336.3999999999996</v>
      </c>
    </row>
    <row r="636" spans="1:7" x14ac:dyDescent="0.25">
      <c r="A636" s="96">
        <v>42668</v>
      </c>
      <c r="B636" s="101">
        <v>4352</v>
      </c>
      <c r="C636" s="2" t="s">
        <v>1380</v>
      </c>
      <c r="D636" s="16" t="s">
        <v>65</v>
      </c>
      <c r="E636" s="103">
        <v>5841</v>
      </c>
      <c r="F636" s="103">
        <v>3504.6000000000004</v>
      </c>
      <c r="G636" s="103">
        <v>2336.3999999999996</v>
      </c>
    </row>
    <row r="637" spans="1:7" x14ac:dyDescent="0.25">
      <c r="A637" s="96">
        <v>42668</v>
      </c>
      <c r="B637" s="101">
        <v>4353</v>
      </c>
      <c r="C637" s="2" t="s">
        <v>1380</v>
      </c>
      <c r="D637" s="16" t="s">
        <v>65</v>
      </c>
      <c r="E637" s="103">
        <v>5841</v>
      </c>
      <c r="F637" s="103">
        <v>3504.6000000000004</v>
      </c>
      <c r="G637" s="103">
        <v>2336.3999999999996</v>
      </c>
    </row>
    <row r="638" spans="1:7" x14ac:dyDescent="0.25">
      <c r="A638" s="96">
        <v>42668</v>
      </c>
      <c r="B638" s="101">
        <v>4354</v>
      </c>
      <c r="C638" s="2" t="s">
        <v>1380</v>
      </c>
      <c r="D638" s="16" t="s">
        <v>65</v>
      </c>
      <c r="E638" s="103">
        <v>5841</v>
      </c>
      <c r="F638" s="103">
        <v>3504.6000000000004</v>
      </c>
      <c r="G638" s="103">
        <v>2336.3999999999996</v>
      </c>
    </row>
    <row r="639" spans="1:7" x14ac:dyDescent="0.25">
      <c r="A639" s="96">
        <v>42668</v>
      </c>
      <c r="B639" s="101">
        <v>4355</v>
      </c>
      <c r="C639" s="2" t="s">
        <v>1380</v>
      </c>
      <c r="D639" s="16" t="s">
        <v>65</v>
      </c>
      <c r="E639" s="103">
        <v>5841</v>
      </c>
      <c r="F639" s="103">
        <v>5839</v>
      </c>
      <c r="G639" s="103">
        <v>2</v>
      </c>
    </row>
    <row r="640" spans="1:7" x14ac:dyDescent="0.25">
      <c r="A640" s="96">
        <v>43224</v>
      </c>
      <c r="B640" s="101">
        <v>4875</v>
      </c>
      <c r="C640" s="2" t="s">
        <v>1380</v>
      </c>
      <c r="D640" s="16" t="s">
        <v>462</v>
      </c>
      <c r="E640" s="103">
        <v>9995</v>
      </c>
      <c r="F640" s="103">
        <v>8828.9166666666679</v>
      </c>
      <c r="G640" s="103">
        <v>1166.0833333333321</v>
      </c>
    </row>
    <row r="641" spans="1:7" x14ac:dyDescent="0.25">
      <c r="A641" s="96">
        <v>43162</v>
      </c>
      <c r="B641" s="101">
        <v>4897</v>
      </c>
      <c r="C641" s="2" t="s">
        <v>1380</v>
      </c>
      <c r="D641" s="16" t="s">
        <v>463</v>
      </c>
      <c r="E641" s="103">
        <v>2895</v>
      </c>
      <c r="F641" s="103">
        <v>2653.75</v>
      </c>
      <c r="G641" s="103">
        <v>241.25</v>
      </c>
    </row>
    <row r="642" spans="1:7" x14ac:dyDescent="0.25">
      <c r="A642" s="96">
        <v>40338</v>
      </c>
      <c r="B642" s="101">
        <v>2104</v>
      </c>
      <c r="C642" s="2" t="s">
        <v>1380</v>
      </c>
      <c r="D642" s="16" t="s">
        <v>464</v>
      </c>
      <c r="E642" s="103">
        <f>27158.05-1</f>
        <v>27157.05</v>
      </c>
      <c r="F642" s="103">
        <v>27156.05</v>
      </c>
      <c r="G642" s="103">
        <v>1</v>
      </c>
    </row>
    <row r="643" spans="1:7" x14ac:dyDescent="0.25">
      <c r="A643" s="96">
        <v>43482</v>
      </c>
      <c r="B643" s="101">
        <v>5135</v>
      </c>
      <c r="C643" s="2" t="s">
        <v>1380</v>
      </c>
      <c r="D643" s="16" t="s">
        <v>465</v>
      </c>
      <c r="E643" s="103">
        <v>5874.18</v>
      </c>
      <c r="F643" s="103">
        <v>2202.8175000000001</v>
      </c>
      <c r="G643" s="103">
        <v>3671.3625000000002</v>
      </c>
    </row>
    <row r="644" spans="1:7" x14ac:dyDescent="0.25">
      <c r="A644" s="96">
        <v>37991</v>
      </c>
      <c r="B644" s="101">
        <v>4594</v>
      </c>
      <c r="C644" s="2" t="s">
        <v>1380</v>
      </c>
      <c r="D644" s="16" t="s">
        <v>466</v>
      </c>
      <c r="E644" s="103">
        <v>1</v>
      </c>
      <c r="F644" s="103">
        <v>0</v>
      </c>
      <c r="G644" s="103">
        <v>1</v>
      </c>
    </row>
    <row r="645" spans="1:7" x14ac:dyDescent="0.25">
      <c r="A645" s="96">
        <v>42668</v>
      </c>
      <c r="B645" s="101">
        <v>4312</v>
      </c>
      <c r="C645" s="2" t="s">
        <v>1380</v>
      </c>
      <c r="D645" s="16" t="s">
        <v>68</v>
      </c>
      <c r="E645" s="103">
        <v>2065</v>
      </c>
      <c r="F645" s="103">
        <v>1239</v>
      </c>
      <c r="G645" s="103">
        <v>826</v>
      </c>
    </row>
    <row r="646" spans="1:7" x14ac:dyDescent="0.25">
      <c r="A646" s="96">
        <v>42668</v>
      </c>
      <c r="B646" s="101">
        <v>4314</v>
      </c>
      <c r="C646" s="2" t="s">
        <v>1380</v>
      </c>
      <c r="D646" s="16" t="s">
        <v>68</v>
      </c>
      <c r="E646" s="103">
        <v>2065</v>
      </c>
      <c r="F646" s="103">
        <v>1239</v>
      </c>
      <c r="G646" s="103">
        <v>826</v>
      </c>
    </row>
    <row r="647" spans="1:7" x14ac:dyDescent="0.25">
      <c r="A647" s="96">
        <v>42668</v>
      </c>
      <c r="B647" s="101">
        <v>4321</v>
      </c>
      <c r="C647" s="2" t="s">
        <v>1380</v>
      </c>
      <c r="D647" s="16" t="s">
        <v>68</v>
      </c>
      <c r="E647" s="103">
        <v>2065</v>
      </c>
      <c r="F647" s="103">
        <v>1239</v>
      </c>
      <c r="G647" s="103">
        <v>826</v>
      </c>
    </row>
    <row r="648" spans="1:7" x14ac:dyDescent="0.25">
      <c r="A648" s="96">
        <v>42668</v>
      </c>
      <c r="B648" s="101">
        <v>4323</v>
      </c>
      <c r="C648" s="2" t="s">
        <v>1380</v>
      </c>
      <c r="D648" s="16" t="s">
        <v>68</v>
      </c>
      <c r="E648" s="103">
        <v>2065</v>
      </c>
      <c r="F648" s="103">
        <v>1239</v>
      </c>
      <c r="G648" s="103">
        <v>826</v>
      </c>
    </row>
    <row r="649" spans="1:7" x14ac:dyDescent="0.25">
      <c r="A649" s="96">
        <v>42668</v>
      </c>
      <c r="B649" s="101">
        <v>4324</v>
      </c>
      <c r="C649" s="2" t="s">
        <v>1380</v>
      </c>
      <c r="D649" s="16" t="s">
        <v>68</v>
      </c>
      <c r="E649" s="103">
        <v>2065</v>
      </c>
      <c r="F649" s="103">
        <v>1239</v>
      </c>
      <c r="G649" s="103">
        <v>826</v>
      </c>
    </row>
    <row r="650" spans="1:7" x14ac:dyDescent="0.25">
      <c r="A650" s="96">
        <v>42668</v>
      </c>
      <c r="B650" s="101">
        <v>4327</v>
      </c>
      <c r="C650" s="2" t="s">
        <v>1380</v>
      </c>
      <c r="D650" s="16" t="s">
        <v>68</v>
      </c>
      <c r="E650" s="103">
        <v>2065</v>
      </c>
      <c r="F650" s="103">
        <v>1239</v>
      </c>
      <c r="G650" s="103">
        <v>826</v>
      </c>
    </row>
    <row r="651" spans="1:7" x14ac:dyDescent="0.25">
      <c r="A651" s="96">
        <v>42668</v>
      </c>
      <c r="B651" s="101">
        <v>4328</v>
      </c>
      <c r="C651" s="2" t="s">
        <v>1380</v>
      </c>
      <c r="D651" s="16" t="s">
        <v>68</v>
      </c>
      <c r="E651" s="103">
        <v>2065</v>
      </c>
      <c r="F651" s="103">
        <v>1239</v>
      </c>
      <c r="G651" s="103">
        <v>826</v>
      </c>
    </row>
    <row r="652" spans="1:7" x14ac:dyDescent="0.25">
      <c r="A652" s="96">
        <v>42668</v>
      </c>
      <c r="B652" s="101">
        <v>4331</v>
      </c>
      <c r="C652" s="2" t="s">
        <v>1380</v>
      </c>
      <c r="D652" s="16" t="s">
        <v>68</v>
      </c>
      <c r="E652" s="103">
        <v>2065</v>
      </c>
      <c r="F652" s="103">
        <v>1239</v>
      </c>
      <c r="G652" s="103">
        <v>826</v>
      </c>
    </row>
    <row r="653" spans="1:7" x14ac:dyDescent="0.25">
      <c r="A653" s="96">
        <v>42668</v>
      </c>
      <c r="B653" s="101">
        <v>4332</v>
      </c>
      <c r="C653" s="2" t="s">
        <v>1380</v>
      </c>
      <c r="D653" s="16" t="s">
        <v>68</v>
      </c>
      <c r="E653" s="103">
        <v>2065</v>
      </c>
      <c r="F653" s="103">
        <v>1239</v>
      </c>
      <c r="G653" s="103">
        <v>826</v>
      </c>
    </row>
    <row r="654" spans="1:7" x14ac:dyDescent="0.25">
      <c r="A654" s="96">
        <v>42668</v>
      </c>
      <c r="B654" s="101">
        <v>4333</v>
      </c>
      <c r="C654" s="2" t="s">
        <v>1380</v>
      </c>
      <c r="D654" s="16" t="s">
        <v>68</v>
      </c>
      <c r="E654" s="103">
        <v>2065</v>
      </c>
      <c r="F654" s="103">
        <v>1239</v>
      </c>
      <c r="G654" s="103">
        <v>826</v>
      </c>
    </row>
    <row r="655" spans="1:7" x14ac:dyDescent="0.25">
      <c r="A655" s="96">
        <v>42668</v>
      </c>
      <c r="B655" s="101">
        <v>4334</v>
      </c>
      <c r="C655" s="2" t="s">
        <v>1380</v>
      </c>
      <c r="D655" s="16" t="s">
        <v>68</v>
      </c>
      <c r="E655" s="103">
        <v>2065</v>
      </c>
      <c r="F655" s="103">
        <v>1239</v>
      </c>
      <c r="G655" s="103">
        <v>826</v>
      </c>
    </row>
    <row r="656" spans="1:7" x14ac:dyDescent="0.25">
      <c r="A656" s="96">
        <v>42668</v>
      </c>
      <c r="B656" s="101">
        <v>4335</v>
      </c>
      <c r="C656" s="2" t="s">
        <v>1380</v>
      </c>
      <c r="D656" s="16" t="s">
        <v>68</v>
      </c>
      <c r="E656" s="103">
        <v>2065</v>
      </c>
      <c r="F656" s="103">
        <v>1239</v>
      </c>
      <c r="G656" s="103">
        <v>826</v>
      </c>
    </row>
    <row r="657" spans="1:7" x14ac:dyDescent="0.25">
      <c r="A657" s="96">
        <v>42668</v>
      </c>
      <c r="B657" s="101">
        <v>4336</v>
      </c>
      <c r="C657" s="2" t="s">
        <v>1380</v>
      </c>
      <c r="D657" s="16" t="s">
        <v>68</v>
      </c>
      <c r="E657" s="103">
        <v>2065</v>
      </c>
      <c r="F657" s="103">
        <v>1239</v>
      </c>
      <c r="G657" s="103">
        <v>826</v>
      </c>
    </row>
    <row r="658" spans="1:7" x14ac:dyDescent="0.25">
      <c r="A658" s="96">
        <v>42668</v>
      </c>
      <c r="B658" s="101">
        <v>4337</v>
      </c>
      <c r="C658" s="2" t="s">
        <v>1380</v>
      </c>
      <c r="D658" s="16" t="s">
        <v>68</v>
      </c>
      <c r="E658" s="103">
        <v>2065</v>
      </c>
      <c r="F658" s="103">
        <v>1239</v>
      </c>
      <c r="G658" s="103">
        <v>826</v>
      </c>
    </row>
    <row r="659" spans="1:7" x14ac:dyDescent="0.25">
      <c r="A659" s="96">
        <v>42668</v>
      </c>
      <c r="B659" s="101">
        <v>4338</v>
      </c>
      <c r="C659" s="2" t="s">
        <v>1380</v>
      </c>
      <c r="D659" s="16" t="s">
        <v>68</v>
      </c>
      <c r="E659" s="103">
        <v>2065</v>
      </c>
      <c r="F659" s="103">
        <v>1239</v>
      </c>
      <c r="G659" s="103">
        <v>826</v>
      </c>
    </row>
    <row r="660" spans="1:7" x14ac:dyDescent="0.25">
      <c r="A660" s="96">
        <v>42668</v>
      </c>
      <c r="B660" s="101">
        <v>4339</v>
      </c>
      <c r="C660" s="2" t="s">
        <v>1380</v>
      </c>
      <c r="D660" s="16" t="s">
        <v>68</v>
      </c>
      <c r="E660" s="103">
        <v>2065</v>
      </c>
      <c r="F660" s="103">
        <v>1239</v>
      </c>
      <c r="G660" s="103">
        <v>826</v>
      </c>
    </row>
    <row r="661" spans="1:7" x14ac:dyDescent="0.25">
      <c r="A661" s="96">
        <v>42668</v>
      </c>
      <c r="B661" s="101">
        <v>4340</v>
      </c>
      <c r="C661" s="2" t="s">
        <v>1380</v>
      </c>
      <c r="D661" s="16" t="s">
        <v>68</v>
      </c>
      <c r="E661" s="103">
        <v>2065</v>
      </c>
      <c r="F661" s="103">
        <v>1239</v>
      </c>
      <c r="G661" s="103">
        <v>826</v>
      </c>
    </row>
    <row r="662" spans="1:7" x14ac:dyDescent="0.25">
      <c r="A662" s="96">
        <v>42668</v>
      </c>
      <c r="B662" s="101">
        <v>4341</v>
      </c>
      <c r="C662" s="2" t="s">
        <v>1380</v>
      </c>
      <c r="D662" s="16" t="s">
        <v>68</v>
      </c>
      <c r="E662" s="103">
        <v>2065</v>
      </c>
      <c r="F662" s="103">
        <v>1239</v>
      </c>
      <c r="G662" s="103">
        <v>826</v>
      </c>
    </row>
    <row r="663" spans="1:7" x14ac:dyDescent="0.25">
      <c r="A663" s="96">
        <v>42668</v>
      </c>
      <c r="B663" s="101">
        <v>4342</v>
      </c>
      <c r="C663" s="2" t="s">
        <v>1380</v>
      </c>
      <c r="D663" s="16" t="s">
        <v>68</v>
      </c>
      <c r="E663" s="103">
        <v>2065</v>
      </c>
      <c r="F663" s="103">
        <v>1239</v>
      </c>
      <c r="G663" s="103">
        <v>826</v>
      </c>
    </row>
    <row r="664" spans="1:7" x14ac:dyDescent="0.25">
      <c r="A664" s="96">
        <v>42668</v>
      </c>
      <c r="B664" s="101">
        <v>4343</v>
      </c>
      <c r="C664" s="2" t="s">
        <v>1380</v>
      </c>
      <c r="D664" s="16" t="s">
        <v>68</v>
      </c>
      <c r="E664" s="103">
        <v>2065</v>
      </c>
      <c r="F664" s="103">
        <v>1239</v>
      </c>
      <c r="G664" s="103">
        <v>826</v>
      </c>
    </row>
    <row r="665" spans="1:7" x14ac:dyDescent="0.25">
      <c r="A665" s="96">
        <v>42668</v>
      </c>
      <c r="B665" s="101">
        <v>4344</v>
      </c>
      <c r="C665" s="2" t="s">
        <v>1380</v>
      </c>
      <c r="D665" s="16" t="s">
        <v>68</v>
      </c>
      <c r="E665" s="103">
        <v>2065</v>
      </c>
      <c r="F665" s="103">
        <v>1239</v>
      </c>
      <c r="G665" s="103">
        <v>826</v>
      </c>
    </row>
    <row r="666" spans="1:7" x14ac:dyDescent="0.25">
      <c r="A666" s="96">
        <v>42668</v>
      </c>
      <c r="B666" s="101">
        <v>4345</v>
      </c>
      <c r="C666" s="2" t="s">
        <v>1380</v>
      </c>
      <c r="D666" s="16" t="s">
        <v>68</v>
      </c>
      <c r="E666" s="103">
        <v>2065</v>
      </c>
      <c r="F666" s="103">
        <v>1239</v>
      </c>
      <c r="G666" s="103">
        <v>826</v>
      </c>
    </row>
    <row r="667" spans="1:7" x14ac:dyDescent="0.25">
      <c r="A667" s="96">
        <v>42668</v>
      </c>
      <c r="B667" s="101">
        <v>4346</v>
      </c>
      <c r="C667" s="2" t="s">
        <v>1380</v>
      </c>
      <c r="D667" s="16" t="s">
        <v>68</v>
      </c>
      <c r="E667" s="103">
        <v>2065</v>
      </c>
      <c r="F667" s="103">
        <v>1239</v>
      </c>
      <c r="G667" s="103">
        <v>826</v>
      </c>
    </row>
    <row r="668" spans="1:7" x14ac:dyDescent="0.25">
      <c r="A668" s="96">
        <v>42668</v>
      </c>
      <c r="B668" s="101">
        <v>4347</v>
      </c>
      <c r="C668" s="2" t="s">
        <v>1380</v>
      </c>
      <c r="D668" s="16" t="s">
        <v>68</v>
      </c>
      <c r="E668" s="103">
        <v>2065</v>
      </c>
      <c r="F668" s="103">
        <v>1239</v>
      </c>
      <c r="G668" s="103">
        <v>826</v>
      </c>
    </row>
    <row r="669" spans="1:7" x14ac:dyDescent="0.25">
      <c r="A669" s="96">
        <v>42668</v>
      </c>
      <c r="B669" s="101">
        <v>4284</v>
      </c>
      <c r="C669" s="2" t="s">
        <v>1380</v>
      </c>
      <c r="D669" s="16" t="s">
        <v>68</v>
      </c>
      <c r="E669" s="103">
        <v>2065</v>
      </c>
      <c r="F669" s="103">
        <v>1239</v>
      </c>
      <c r="G669" s="103">
        <v>826</v>
      </c>
    </row>
    <row r="670" spans="1:7" x14ac:dyDescent="0.25">
      <c r="A670" s="96">
        <v>42668</v>
      </c>
      <c r="B670" s="101">
        <v>4289</v>
      </c>
      <c r="C670" s="2" t="s">
        <v>1380</v>
      </c>
      <c r="D670" s="16" t="s">
        <v>68</v>
      </c>
      <c r="E670" s="103">
        <v>2065</v>
      </c>
      <c r="F670" s="103">
        <v>1239</v>
      </c>
      <c r="G670" s="103">
        <v>826</v>
      </c>
    </row>
    <row r="671" spans="1:7" x14ac:dyDescent="0.25">
      <c r="A671" s="96">
        <v>42668</v>
      </c>
      <c r="B671" s="101">
        <v>4295</v>
      </c>
      <c r="C671" s="2" t="s">
        <v>1380</v>
      </c>
      <c r="D671" s="16" t="s">
        <v>68</v>
      </c>
      <c r="E671" s="103">
        <v>2065</v>
      </c>
      <c r="F671" s="103">
        <v>1239</v>
      </c>
      <c r="G671" s="103">
        <v>826</v>
      </c>
    </row>
    <row r="672" spans="1:7" x14ac:dyDescent="0.25">
      <c r="A672" s="96">
        <v>42668</v>
      </c>
      <c r="B672" s="101">
        <v>4298</v>
      </c>
      <c r="C672" s="2" t="s">
        <v>1380</v>
      </c>
      <c r="D672" s="16" t="s">
        <v>68</v>
      </c>
      <c r="E672" s="103">
        <v>2065</v>
      </c>
      <c r="F672" s="103">
        <v>1239</v>
      </c>
      <c r="G672" s="103">
        <v>826</v>
      </c>
    </row>
    <row r="673" spans="1:7" x14ac:dyDescent="0.25">
      <c r="A673" s="96">
        <v>42668</v>
      </c>
      <c r="B673" s="101">
        <v>4299</v>
      </c>
      <c r="C673" s="2" t="s">
        <v>1380</v>
      </c>
      <c r="D673" s="16" t="s">
        <v>68</v>
      </c>
      <c r="E673" s="103">
        <v>2065</v>
      </c>
      <c r="F673" s="103">
        <v>1239</v>
      </c>
      <c r="G673" s="103">
        <v>826</v>
      </c>
    </row>
    <row r="674" spans="1:7" x14ac:dyDescent="0.25">
      <c r="A674" s="96">
        <v>42668</v>
      </c>
      <c r="B674" s="101">
        <v>4301</v>
      </c>
      <c r="C674" s="2" t="s">
        <v>1380</v>
      </c>
      <c r="D674" s="16" t="s">
        <v>68</v>
      </c>
      <c r="E674" s="103">
        <v>2065</v>
      </c>
      <c r="F674" s="103">
        <v>1239</v>
      </c>
      <c r="G674" s="103">
        <v>826</v>
      </c>
    </row>
    <row r="675" spans="1:7" x14ac:dyDescent="0.25">
      <c r="A675" s="96">
        <v>42668</v>
      </c>
      <c r="B675" s="101">
        <v>4302</v>
      </c>
      <c r="C675" s="2" t="s">
        <v>1380</v>
      </c>
      <c r="D675" s="16" t="s">
        <v>68</v>
      </c>
      <c r="E675" s="103">
        <v>2065</v>
      </c>
      <c r="F675" s="103">
        <v>1239</v>
      </c>
      <c r="G675" s="103">
        <v>826</v>
      </c>
    </row>
    <row r="676" spans="1:7" x14ac:dyDescent="0.25">
      <c r="A676" s="96">
        <v>39995</v>
      </c>
      <c r="B676" s="101">
        <v>2618</v>
      </c>
      <c r="C676" s="2" t="s">
        <v>1380</v>
      </c>
      <c r="D676" s="16" t="s">
        <v>467</v>
      </c>
      <c r="E676" s="103">
        <v>1</v>
      </c>
      <c r="F676" s="103">
        <v>0</v>
      </c>
      <c r="G676" s="103">
        <v>1</v>
      </c>
    </row>
    <row r="677" spans="1:7" x14ac:dyDescent="0.25">
      <c r="A677" s="96">
        <v>42544</v>
      </c>
      <c r="B677" s="101">
        <v>4471</v>
      </c>
      <c r="C677" s="2" t="s">
        <v>1380</v>
      </c>
      <c r="D677" s="16" t="s">
        <v>308</v>
      </c>
      <c r="E677" s="103">
        <v>85402.15</v>
      </c>
      <c r="F677" s="103">
        <v>54088.028333333328</v>
      </c>
      <c r="G677" s="103">
        <v>31314.121666666666</v>
      </c>
    </row>
    <row r="678" spans="1:7" x14ac:dyDescent="0.25">
      <c r="A678" s="96">
        <v>42544</v>
      </c>
      <c r="B678" s="101">
        <v>4470</v>
      </c>
      <c r="C678" s="2" t="s">
        <v>1380</v>
      </c>
      <c r="D678" s="16" t="s">
        <v>276</v>
      </c>
      <c r="E678" s="103">
        <v>158279.65</v>
      </c>
      <c r="F678" s="103">
        <v>100243.77833333334</v>
      </c>
      <c r="G678" s="103">
        <v>58035.871666666659</v>
      </c>
    </row>
    <row r="679" spans="1:7" x14ac:dyDescent="0.25">
      <c r="A679" s="96">
        <v>42668</v>
      </c>
      <c r="B679" s="101">
        <v>4357</v>
      </c>
      <c r="C679" s="2" t="s">
        <v>1380</v>
      </c>
      <c r="D679" s="16" t="s">
        <v>65</v>
      </c>
      <c r="E679" s="103">
        <v>5841</v>
      </c>
      <c r="F679" s="103">
        <v>3504.6000000000004</v>
      </c>
      <c r="G679" s="103">
        <v>2336.3999999999996</v>
      </c>
    </row>
    <row r="680" spans="1:7" x14ac:dyDescent="0.25">
      <c r="A680" s="96">
        <v>42753</v>
      </c>
      <c r="B680" s="101">
        <v>4463</v>
      </c>
      <c r="C680" s="2" t="s">
        <v>1380</v>
      </c>
      <c r="D680" s="16" t="s">
        <v>90</v>
      </c>
      <c r="E680" s="103">
        <v>5571.07</v>
      </c>
      <c r="F680" s="103">
        <v>3203.3652499999998</v>
      </c>
      <c r="G680" s="103">
        <v>2367.7047499999999</v>
      </c>
    </row>
    <row r="681" spans="1:7" x14ac:dyDescent="0.25">
      <c r="A681" s="96">
        <v>42328</v>
      </c>
      <c r="B681" s="101">
        <v>3914</v>
      </c>
      <c r="C681" s="2" t="s">
        <v>1380</v>
      </c>
      <c r="D681" s="16" t="s">
        <v>320</v>
      </c>
      <c r="E681" s="103">
        <v>798</v>
      </c>
      <c r="F681" s="103">
        <v>551.94999999999993</v>
      </c>
      <c r="G681" s="103">
        <v>246.05000000000007</v>
      </c>
    </row>
    <row r="682" spans="1:7" x14ac:dyDescent="0.25">
      <c r="A682" s="96">
        <v>39146</v>
      </c>
      <c r="B682" s="101">
        <v>627</v>
      </c>
      <c r="C682" s="2" t="s">
        <v>1380</v>
      </c>
      <c r="D682" s="16" t="s">
        <v>468</v>
      </c>
      <c r="E682" s="103">
        <v>377</v>
      </c>
      <c r="F682" s="103">
        <v>376</v>
      </c>
      <c r="G682" s="103">
        <v>1</v>
      </c>
    </row>
    <row r="683" spans="1:7" x14ac:dyDescent="0.25">
      <c r="A683" s="96">
        <v>42328</v>
      </c>
      <c r="B683" s="101">
        <v>3918</v>
      </c>
      <c r="C683" s="2" t="s">
        <v>1380</v>
      </c>
      <c r="D683" s="16" t="s">
        <v>469</v>
      </c>
      <c r="E683" s="103">
        <v>798</v>
      </c>
      <c r="F683" s="103">
        <v>551.94999999999993</v>
      </c>
      <c r="G683" s="103">
        <v>246.05000000000007</v>
      </c>
    </row>
    <row r="684" spans="1:7" x14ac:dyDescent="0.25">
      <c r="A684" s="96">
        <v>42328</v>
      </c>
      <c r="B684" s="101">
        <v>3909</v>
      </c>
      <c r="C684" s="2" t="s">
        <v>1380</v>
      </c>
      <c r="D684" s="16" t="s">
        <v>313</v>
      </c>
      <c r="E684" s="103">
        <v>798</v>
      </c>
      <c r="F684" s="103">
        <v>551.94999999999993</v>
      </c>
      <c r="G684" s="103">
        <v>246.05000000000007</v>
      </c>
    </row>
    <row r="685" spans="1:7" x14ac:dyDescent="0.25">
      <c r="A685" s="96">
        <v>42328</v>
      </c>
      <c r="B685" s="101">
        <v>3916</v>
      </c>
      <c r="C685" s="2" t="s">
        <v>1380</v>
      </c>
      <c r="D685" s="16" t="s">
        <v>313</v>
      </c>
      <c r="E685" s="103">
        <v>798</v>
      </c>
      <c r="F685" s="103">
        <v>551.94999999999993</v>
      </c>
      <c r="G685" s="103">
        <v>246.05000000000007</v>
      </c>
    </row>
    <row r="686" spans="1:7" x14ac:dyDescent="0.25">
      <c r="A686" s="96">
        <v>42328</v>
      </c>
      <c r="B686" s="101">
        <v>3923</v>
      </c>
      <c r="C686" s="2" t="s">
        <v>1380</v>
      </c>
      <c r="D686" s="16" t="s">
        <v>313</v>
      </c>
      <c r="E686" s="103">
        <v>798</v>
      </c>
      <c r="F686" s="103">
        <v>551.94999999999993</v>
      </c>
      <c r="G686" s="103">
        <v>246.05000000000007</v>
      </c>
    </row>
    <row r="687" spans="1:7" x14ac:dyDescent="0.25">
      <c r="A687" s="96">
        <v>42328</v>
      </c>
      <c r="B687" s="101">
        <v>3917</v>
      </c>
      <c r="C687" s="2" t="s">
        <v>1380</v>
      </c>
      <c r="D687" s="16" t="s">
        <v>470</v>
      </c>
      <c r="E687" s="103">
        <v>798</v>
      </c>
      <c r="F687" s="103">
        <v>551.94999999999993</v>
      </c>
      <c r="G687" s="103">
        <v>246.05000000000007</v>
      </c>
    </row>
    <row r="688" spans="1:7" x14ac:dyDescent="0.25">
      <c r="A688" s="96">
        <v>42328</v>
      </c>
      <c r="B688" s="101">
        <v>3898</v>
      </c>
      <c r="C688" s="2" t="s">
        <v>1380</v>
      </c>
      <c r="D688" s="16" t="s">
        <v>471</v>
      </c>
      <c r="E688" s="103">
        <v>798</v>
      </c>
      <c r="F688" s="103">
        <v>551.94999999999993</v>
      </c>
      <c r="G688" s="103">
        <v>246.05000000000007</v>
      </c>
    </row>
    <row r="689" spans="1:7" x14ac:dyDescent="0.25">
      <c r="A689" s="96">
        <v>42328</v>
      </c>
      <c r="B689" s="101">
        <v>3903</v>
      </c>
      <c r="C689" s="2" t="s">
        <v>1380</v>
      </c>
      <c r="D689" s="16" t="s">
        <v>472</v>
      </c>
      <c r="E689" s="103">
        <v>798</v>
      </c>
      <c r="F689" s="103">
        <v>551.94999999999993</v>
      </c>
      <c r="G689" s="103">
        <v>246.05000000000007</v>
      </c>
    </row>
    <row r="690" spans="1:7" x14ac:dyDescent="0.25">
      <c r="A690" s="96">
        <v>37991</v>
      </c>
      <c r="B690" s="101">
        <v>4596</v>
      </c>
      <c r="C690" s="2" t="s">
        <v>1380</v>
      </c>
      <c r="D690" s="16" t="s">
        <v>473</v>
      </c>
      <c r="E690" s="103">
        <v>1</v>
      </c>
      <c r="F690" s="103">
        <v>0</v>
      </c>
      <c r="G690" s="103">
        <v>1</v>
      </c>
    </row>
    <row r="691" spans="1:7" x14ac:dyDescent="0.25">
      <c r="A691" s="96">
        <v>39146</v>
      </c>
      <c r="B691" s="101">
        <v>4599</v>
      </c>
      <c r="C691" s="2" t="s">
        <v>1380</v>
      </c>
      <c r="D691" s="16" t="s">
        <v>474</v>
      </c>
      <c r="E691" s="103">
        <v>377</v>
      </c>
      <c r="F691" s="103">
        <v>376</v>
      </c>
      <c r="G691" s="103">
        <v>1</v>
      </c>
    </row>
    <row r="692" spans="1:7" x14ac:dyDescent="0.25">
      <c r="A692" s="96">
        <v>39146</v>
      </c>
      <c r="B692" s="101">
        <v>165</v>
      </c>
      <c r="C692" s="2" t="s">
        <v>1380</v>
      </c>
      <c r="D692" s="16" t="s">
        <v>475</v>
      </c>
      <c r="E692" s="103">
        <v>377</v>
      </c>
      <c r="F692" s="103">
        <v>376</v>
      </c>
      <c r="G692" s="103">
        <v>1</v>
      </c>
    </row>
    <row r="693" spans="1:7" x14ac:dyDescent="0.25">
      <c r="A693" s="96">
        <v>39146</v>
      </c>
      <c r="B693" s="101">
        <v>163</v>
      </c>
      <c r="C693" s="2" t="s">
        <v>1380</v>
      </c>
      <c r="D693" s="16" t="s">
        <v>476</v>
      </c>
      <c r="E693" s="103">
        <v>377</v>
      </c>
      <c r="F693" s="103">
        <v>376</v>
      </c>
      <c r="G693" s="103">
        <v>1</v>
      </c>
    </row>
    <row r="694" spans="1:7" x14ac:dyDescent="0.25">
      <c r="A694" s="96">
        <v>41394</v>
      </c>
      <c r="B694" s="101">
        <v>3018</v>
      </c>
      <c r="C694" s="2" t="s">
        <v>1380</v>
      </c>
      <c r="D694" s="16" t="s">
        <v>477</v>
      </c>
      <c r="E694" s="103">
        <v>366.7</v>
      </c>
      <c r="F694" s="103">
        <v>348.36500000000001</v>
      </c>
      <c r="G694" s="103">
        <v>18.33499999999998</v>
      </c>
    </row>
    <row r="695" spans="1:7" x14ac:dyDescent="0.25">
      <c r="A695" s="96">
        <v>41394</v>
      </c>
      <c r="B695" s="101">
        <v>3009</v>
      </c>
      <c r="C695" s="2" t="s">
        <v>1380</v>
      </c>
      <c r="D695" s="16" t="s">
        <v>477</v>
      </c>
      <c r="E695" s="103">
        <v>366.7</v>
      </c>
      <c r="F695" s="103">
        <v>348.36500000000001</v>
      </c>
      <c r="G695" s="103">
        <v>18.33499999999998</v>
      </c>
    </row>
    <row r="696" spans="1:7" x14ac:dyDescent="0.25">
      <c r="A696" s="96">
        <v>41394</v>
      </c>
      <c r="B696" s="101">
        <v>3017</v>
      </c>
      <c r="C696" s="2" t="s">
        <v>1380</v>
      </c>
      <c r="D696" s="16" t="s">
        <v>477</v>
      </c>
      <c r="E696" s="103">
        <v>366.7</v>
      </c>
      <c r="F696" s="103">
        <v>348.36500000000001</v>
      </c>
      <c r="G696" s="103">
        <v>18.33499999999998</v>
      </c>
    </row>
    <row r="697" spans="1:7" x14ac:dyDescent="0.25">
      <c r="A697" s="96">
        <v>41394</v>
      </c>
      <c r="B697" s="101">
        <v>3012</v>
      </c>
      <c r="C697" s="2" t="s">
        <v>1380</v>
      </c>
      <c r="D697" s="16" t="s">
        <v>477</v>
      </c>
      <c r="E697" s="103">
        <v>366.7</v>
      </c>
      <c r="F697" s="103">
        <v>348.36500000000001</v>
      </c>
      <c r="G697" s="103">
        <v>18.33499999999998</v>
      </c>
    </row>
    <row r="698" spans="1:7" x14ac:dyDescent="0.25">
      <c r="A698" s="96">
        <v>41394</v>
      </c>
      <c r="B698" s="101">
        <v>3020</v>
      </c>
      <c r="C698" s="2" t="s">
        <v>1380</v>
      </c>
      <c r="D698" s="16" t="s">
        <v>477</v>
      </c>
      <c r="E698" s="103">
        <v>366.7</v>
      </c>
      <c r="F698" s="103">
        <v>348.36500000000001</v>
      </c>
      <c r="G698" s="103">
        <v>18.33499999999998</v>
      </c>
    </row>
    <row r="699" spans="1:7" x14ac:dyDescent="0.25">
      <c r="A699" s="96">
        <v>42328</v>
      </c>
      <c r="B699" s="101">
        <v>4601</v>
      </c>
      <c r="C699" s="2" t="s">
        <v>1380</v>
      </c>
      <c r="D699" s="16" t="s">
        <v>472</v>
      </c>
      <c r="E699" s="103">
        <v>798</v>
      </c>
      <c r="F699" s="103">
        <v>551.94999999999993</v>
      </c>
      <c r="G699" s="103">
        <v>246.05000000000007</v>
      </c>
    </row>
    <row r="700" spans="1:7" x14ac:dyDescent="0.25">
      <c r="A700" s="96">
        <v>42328</v>
      </c>
      <c r="B700" s="101">
        <v>4600</v>
      </c>
      <c r="C700" s="2" t="s">
        <v>1380</v>
      </c>
      <c r="D700" s="16" t="s">
        <v>472</v>
      </c>
      <c r="E700" s="103">
        <v>798</v>
      </c>
      <c r="F700" s="103">
        <v>551.94999999999993</v>
      </c>
      <c r="G700" s="103">
        <v>246.05000000000007</v>
      </c>
    </row>
    <row r="701" spans="1:7" x14ac:dyDescent="0.25">
      <c r="A701" s="96">
        <v>42328</v>
      </c>
      <c r="B701" s="101">
        <v>3906</v>
      </c>
      <c r="C701" s="2" t="s">
        <v>1380</v>
      </c>
      <c r="D701" s="16" t="s">
        <v>478</v>
      </c>
      <c r="E701" s="103">
        <v>798</v>
      </c>
      <c r="F701" s="103">
        <v>551.94999999999993</v>
      </c>
      <c r="G701" s="103">
        <v>246.05000000000007</v>
      </c>
    </row>
    <row r="702" spans="1:7" x14ac:dyDescent="0.25">
      <c r="A702" s="96">
        <v>42328</v>
      </c>
      <c r="B702" s="101">
        <v>3905</v>
      </c>
      <c r="C702" s="2" t="s">
        <v>1380</v>
      </c>
      <c r="D702" s="16" t="s">
        <v>479</v>
      </c>
      <c r="E702" s="103">
        <v>798</v>
      </c>
      <c r="F702" s="103">
        <v>551.94999999999993</v>
      </c>
      <c r="G702" s="103">
        <v>246.05000000000007</v>
      </c>
    </row>
    <row r="703" spans="1:7" x14ac:dyDescent="0.25">
      <c r="A703" s="96">
        <v>42328</v>
      </c>
      <c r="B703" s="101">
        <v>3900</v>
      </c>
      <c r="C703" s="2" t="s">
        <v>1380</v>
      </c>
      <c r="D703" s="16" t="s">
        <v>479</v>
      </c>
      <c r="E703" s="103">
        <v>798</v>
      </c>
      <c r="F703" s="103">
        <v>551.94999999999993</v>
      </c>
      <c r="G703" s="103">
        <v>246.05000000000007</v>
      </c>
    </row>
    <row r="704" spans="1:7" x14ac:dyDescent="0.25">
      <c r="A704" s="96">
        <v>42328</v>
      </c>
      <c r="B704" s="101">
        <v>3912</v>
      </c>
      <c r="C704" s="2" t="s">
        <v>1380</v>
      </c>
      <c r="D704" s="16" t="s">
        <v>480</v>
      </c>
      <c r="E704" s="103">
        <v>798</v>
      </c>
      <c r="F704" s="103">
        <v>551.94999999999993</v>
      </c>
      <c r="G704" s="103">
        <v>246.05000000000007</v>
      </c>
    </row>
    <row r="705" spans="1:7" x14ac:dyDescent="0.25">
      <c r="A705" s="96">
        <v>42328</v>
      </c>
      <c r="B705" s="101">
        <v>3915</v>
      </c>
      <c r="C705" s="2" t="s">
        <v>1380</v>
      </c>
      <c r="D705" s="16" t="s">
        <v>480</v>
      </c>
      <c r="E705" s="103">
        <v>798</v>
      </c>
      <c r="F705" s="103">
        <v>551.94999999999993</v>
      </c>
      <c r="G705" s="103">
        <v>246.05000000000007</v>
      </c>
    </row>
    <row r="706" spans="1:7" x14ac:dyDescent="0.25">
      <c r="A706" s="96">
        <v>42328</v>
      </c>
      <c r="B706" s="101">
        <v>3920</v>
      </c>
      <c r="C706" s="2" t="s">
        <v>1380</v>
      </c>
      <c r="D706" s="16" t="s">
        <v>481</v>
      </c>
      <c r="E706" s="103">
        <v>798</v>
      </c>
      <c r="F706" s="103">
        <v>551.94999999999993</v>
      </c>
      <c r="G706" s="103">
        <v>246.05000000000007</v>
      </c>
    </row>
    <row r="707" spans="1:7" x14ac:dyDescent="0.25">
      <c r="A707" s="96">
        <v>42328</v>
      </c>
      <c r="B707" s="101">
        <v>3921</v>
      </c>
      <c r="C707" s="2" t="s">
        <v>1380</v>
      </c>
      <c r="D707" s="16" t="s">
        <v>481</v>
      </c>
      <c r="E707" s="103">
        <v>798</v>
      </c>
      <c r="F707" s="103">
        <v>551.94999999999993</v>
      </c>
      <c r="G707" s="103">
        <v>246.05000000000007</v>
      </c>
    </row>
    <row r="708" spans="1:7" x14ac:dyDescent="0.25">
      <c r="A708" s="96">
        <v>42328</v>
      </c>
      <c r="B708" s="101">
        <v>3922</v>
      </c>
      <c r="C708" s="2" t="s">
        <v>1380</v>
      </c>
      <c r="D708" s="16" t="s">
        <v>481</v>
      </c>
      <c r="E708" s="103">
        <v>798</v>
      </c>
      <c r="F708" s="103">
        <v>551.94999999999993</v>
      </c>
      <c r="G708" s="103">
        <v>246.05000000000007</v>
      </c>
    </row>
    <row r="709" spans="1:7" x14ac:dyDescent="0.25">
      <c r="A709" s="96">
        <v>42328</v>
      </c>
      <c r="B709" s="101">
        <v>3911</v>
      </c>
      <c r="C709" s="2" t="s">
        <v>1380</v>
      </c>
      <c r="D709" s="16" t="s">
        <v>320</v>
      </c>
      <c r="E709" s="103">
        <v>798</v>
      </c>
      <c r="F709" s="103">
        <v>551.94999999999993</v>
      </c>
      <c r="G709" s="103">
        <v>246.05000000000007</v>
      </c>
    </row>
    <row r="710" spans="1:7" x14ac:dyDescent="0.25">
      <c r="A710" s="96">
        <v>42264</v>
      </c>
      <c r="B710" s="101">
        <v>4761</v>
      </c>
      <c r="C710" s="2" t="s">
        <v>1380</v>
      </c>
      <c r="D710" s="16" t="s">
        <v>482</v>
      </c>
      <c r="E710" s="103">
        <v>11668</v>
      </c>
      <c r="F710" s="103">
        <v>11667</v>
      </c>
      <c r="G710" s="103">
        <v>1</v>
      </c>
    </row>
    <row r="711" spans="1:7" x14ac:dyDescent="0.25">
      <c r="A711" s="96">
        <v>42867</v>
      </c>
      <c r="B711" s="101">
        <v>4677</v>
      </c>
      <c r="C711" s="2" t="s">
        <v>1380</v>
      </c>
      <c r="D711" s="16" t="s">
        <v>483</v>
      </c>
      <c r="E711" s="103">
        <v>35423.599999999999</v>
      </c>
      <c r="F711" s="103">
        <f>[1]MAYORDOMIA!K1</f>
        <v>35422.6</v>
      </c>
      <c r="G711" s="103">
        <f>[1]MAYORDOMIA!L1</f>
        <v>1</v>
      </c>
    </row>
    <row r="712" spans="1:7" x14ac:dyDescent="0.25">
      <c r="A712" s="96">
        <v>42769</v>
      </c>
      <c r="B712" s="101">
        <v>4491</v>
      </c>
      <c r="C712" s="2" t="s">
        <v>1380</v>
      </c>
      <c r="D712" s="16" t="s">
        <v>484</v>
      </c>
      <c r="E712" s="103">
        <v>5664</v>
      </c>
      <c r="F712" s="103">
        <f>[1]MAYORDOMIA!K2</f>
        <v>5663</v>
      </c>
      <c r="G712" s="103">
        <f>[1]MAYORDOMIA!L2</f>
        <v>1</v>
      </c>
    </row>
    <row r="713" spans="1:7" x14ac:dyDescent="0.25">
      <c r="A713" s="96">
        <v>42129</v>
      </c>
      <c r="B713" s="101">
        <v>3618</v>
      </c>
      <c r="C713" s="2" t="s">
        <v>1380</v>
      </c>
      <c r="D713" s="16" t="s">
        <v>485</v>
      </c>
      <c r="E713" s="103">
        <v>5085.8</v>
      </c>
      <c r="F713" s="103">
        <f>[1]MAYORDOMIA!K3</f>
        <v>3771.9683333333332</v>
      </c>
      <c r="G713" s="103">
        <f>[1]MAYORDOMIA!L3</f>
        <v>1313.8316666666669</v>
      </c>
    </row>
    <row r="714" spans="1:7" x14ac:dyDescent="0.25">
      <c r="A714" s="96">
        <v>42668</v>
      </c>
      <c r="B714" s="101">
        <v>4313</v>
      </c>
      <c r="C714" s="2" t="s">
        <v>1380</v>
      </c>
      <c r="D714" s="16" t="s">
        <v>68</v>
      </c>
      <c r="E714" s="103">
        <v>2065</v>
      </c>
      <c r="F714" s="103">
        <f>[1]MAYORDOMIA!K4</f>
        <v>1239</v>
      </c>
      <c r="G714" s="103">
        <f>[1]MAYORDOMIA!L4</f>
        <v>826</v>
      </c>
    </row>
    <row r="715" spans="1:7" x14ac:dyDescent="0.25">
      <c r="A715" s="96">
        <v>42668</v>
      </c>
      <c r="B715" s="101">
        <v>4322</v>
      </c>
      <c r="C715" s="2" t="s">
        <v>1380</v>
      </c>
      <c r="D715" s="16" t="s">
        <v>68</v>
      </c>
      <c r="E715" s="103">
        <v>2065</v>
      </c>
      <c r="F715" s="103">
        <f>[1]MAYORDOMIA!K5</f>
        <v>1239</v>
      </c>
      <c r="G715" s="103">
        <f>[1]MAYORDOMIA!L5</f>
        <v>826</v>
      </c>
    </row>
    <row r="716" spans="1:7" x14ac:dyDescent="0.25">
      <c r="A716" s="96">
        <v>42668</v>
      </c>
      <c r="B716" s="101">
        <v>4326</v>
      </c>
      <c r="C716" s="2" t="s">
        <v>1380</v>
      </c>
      <c r="D716" s="16" t="s">
        <v>68</v>
      </c>
      <c r="E716" s="103">
        <v>2065</v>
      </c>
      <c r="F716" s="103">
        <f>[1]MAYORDOMIA!K6</f>
        <v>1239</v>
      </c>
      <c r="G716" s="103">
        <f>[1]MAYORDOMIA!L6</f>
        <v>826</v>
      </c>
    </row>
    <row r="717" spans="1:7" x14ac:dyDescent="0.25">
      <c r="A717" s="172"/>
      <c r="B717" s="172"/>
      <c r="C717" s="19"/>
      <c r="D717" s="19"/>
      <c r="E717" s="137"/>
      <c r="F717" s="138"/>
      <c r="G717" s="138"/>
    </row>
    <row r="719" spans="1:7" ht="15.75" x14ac:dyDescent="0.25">
      <c r="A719" s="162" t="s">
        <v>31</v>
      </c>
      <c r="B719" s="203" t="s">
        <v>495</v>
      </c>
      <c r="C719" s="203"/>
      <c r="E719" s="129"/>
      <c r="F719" s="129"/>
      <c r="G719" s="128"/>
    </row>
    <row r="720" spans="1:7" ht="12.75" x14ac:dyDescent="0.2">
      <c r="A720" s="204" t="s">
        <v>1</v>
      </c>
      <c r="B720" s="205"/>
      <c r="C720" s="205"/>
      <c r="D720" s="205"/>
      <c r="E720" s="205"/>
      <c r="F720" s="205"/>
      <c r="G720" s="206"/>
    </row>
    <row r="721" spans="1:7" ht="30" x14ac:dyDescent="0.2">
      <c r="A721" s="163" t="s">
        <v>2</v>
      </c>
      <c r="B721" s="164" t="s">
        <v>3</v>
      </c>
      <c r="C721" s="1" t="s">
        <v>4</v>
      </c>
      <c r="D721" s="8" t="s">
        <v>5</v>
      </c>
      <c r="E721" s="130" t="s">
        <v>6</v>
      </c>
      <c r="F721" s="131" t="s">
        <v>7</v>
      </c>
      <c r="G721" s="131" t="s">
        <v>8</v>
      </c>
    </row>
    <row r="722" spans="1:7" x14ac:dyDescent="0.25">
      <c r="A722" s="96">
        <v>40185</v>
      </c>
      <c r="B722" s="101">
        <v>2381</v>
      </c>
      <c r="C722" s="2" t="s">
        <v>1380</v>
      </c>
      <c r="D722" s="15" t="s">
        <v>487</v>
      </c>
      <c r="E722" s="103">
        <v>31668</v>
      </c>
      <c r="F722" s="103">
        <v>31667</v>
      </c>
      <c r="G722" s="103">
        <v>1</v>
      </c>
    </row>
    <row r="723" spans="1:7" x14ac:dyDescent="0.25">
      <c r="A723" s="96">
        <v>43790</v>
      </c>
      <c r="B723" s="101">
        <v>5316</v>
      </c>
      <c r="C723" s="2" t="s">
        <v>1380</v>
      </c>
      <c r="D723" s="15" t="s">
        <v>488</v>
      </c>
      <c r="E723" s="103">
        <v>17700</v>
      </c>
      <c r="F723" s="103">
        <v>10325</v>
      </c>
      <c r="G723" s="103">
        <v>7375</v>
      </c>
    </row>
    <row r="724" spans="1:7" x14ac:dyDescent="0.25">
      <c r="A724" s="96">
        <v>40185</v>
      </c>
      <c r="B724" s="101">
        <v>2427</v>
      </c>
      <c r="C724" s="2" t="s">
        <v>1380</v>
      </c>
      <c r="D724" s="15" t="s">
        <v>489</v>
      </c>
      <c r="E724" s="103">
        <v>29145</v>
      </c>
      <c r="F724" s="103">
        <v>29144</v>
      </c>
      <c r="G724" s="103">
        <v>1</v>
      </c>
    </row>
    <row r="725" spans="1:7" x14ac:dyDescent="0.25">
      <c r="A725" s="96">
        <v>43790</v>
      </c>
      <c r="B725" s="101">
        <v>5315</v>
      </c>
      <c r="C725" s="2" t="s">
        <v>1380</v>
      </c>
      <c r="D725" s="15" t="s">
        <v>490</v>
      </c>
      <c r="E725" s="103">
        <v>25960</v>
      </c>
      <c r="F725" s="103">
        <v>7571.666666666667</v>
      </c>
      <c r="G725" s="103">
        <v>18388.333333333332</v>
      </c>
    </row>
    <row r="726" spans="1:7" x14ac:dyDescent="0.25">
      <c r="A726" s="96">
        <v>43616</v>
      </c>
      <c r="B726" s="101">
        <v>5224</v>
      </c>
      <c r="C726" s="2" t="s">
        <v>1380</v>
      </c>
      <c r="D726" s="15" t="s">
        <v>491</v>
      </c>
      <c r="E726" s="103">
        <v>5900</v>
      </c>
      <c r="F726" s="103">
        <v>6719.4444444444443</v>
      </c>
      <c r="G726" s="103">
        <v>-818.44444444444434</v>
      </c>
    </row>
    <row r="727" spans="1:7" x14ac:dyDescent="0.25">
      <c r="A727" s="96">
        <v>43616</v>
      </c>
      <c r="B727" s="101">
        <v>5223</v>
      </c>
      <c r="C727" s="2" t="s">
        <v>1380</v>
      </c>
      <c r="D727" s="15" t="s">
        <v>492</v>
      </c>
      <c r="E727" s="103">
        <v>39544.99</v>
      </c>
      <c r="F727" s="103">
        <v>45037.349722222214</v>
      </c>
      <c r="G727" s="103">
        <v>-5491.3597222222161</v>
      </c>
    </row>
    <row r="728" spans="1:7" x14ac:dyDescent="0.25">
      <c r="A728" s="96">
        <v>39878</v>
      </c>
      <c r="B728" s="101">
        <v>685</v>
      </c>
      <c r="C728" s="2" t="s">
        <v>1380</v>
      </c>
      <c r="D728" s="15" t="s">
        <v>493</v>
      </c>
      <c r="E728" s="103">
        <v>1</v>
      </c>
      <c r="F728" s="103">
        <v>0</v>
      </c>
      <c r="G728" s="103">
        <v>1</v>
      </c>
    </row>
    <row r="729" spans="1:7" x14ac:dyDescent="0.25">
      <c r="A729" s="180">
        <v>40185</v>
      </c>
      <c r="B729" s="172">
        <v>2379</v>
      </c>
      <c r="C729" s="2" t="s">
        <v>1380</v>
      </c>
      <c r="D729" s="15" t="s">
        <v>494</v>
      </c>
      <c r="E729" s="138"/>
      <c r="F729" s="138"/>
      <c r="G729" s="138"/>
    </row>
    <row r="730" spans="1:7" x14ac:dyDescent="0.25">
      <c r="A730" s="172"/>
      <c r="B730" s="172">
        <v>2380</v>
      </c>
      <c r="C730" s="2" t="s">
        <v>1380</v>
      </c>
      <c r="D730" s="15" t="s">
        <v>494</v>
      </c>
      <c r="E730" s="138"/>
      <c r="F730" s="138"/>
      <c r="G730" s="138"/>
    </row>
    <row r="731" spans="1:7" x14ac:dyDescent="0.25">
      <c r="A731" s="96"/>
      <c r="B731" s="101"/>
      <c r="C731" s="2"/>
      <c r="D731" s="16"/>
      <c r="E731" s="103"/>
      <c r="F731" s="103"/>
      <c r="G731" s="103"/>
    </row>
    <row r="733" spans="1:7" ht="15.75" x14ac:dyDescent="0.25">
      <c r="A733" s="162" t="s">
        <v>31</v>
      </c>
      <c r="B733" s="203" t="s">
        <v>1369</v>
      </c>
      <c r="C733" s="203"/>
      <c r="E733" s="129"/>
      <c r="F733" s="129"/>
      <c r="G733" s="128"/>
    </row>
    <row r="734" spans="1:7" ht="12.75" x14ac:dyDescent="0.2">
      <c r="A734" s="204" t="s">
        <v>1</v>
      </c>
      <c r="B734" s="205"/>
      <c r="C734" s="205"/>
      <c r="D734" s="205"/>
      <c r="E734" s="205"/>
      <c r="F734" s="205"/>
      <c r="G734" s="206"/>
    </row>
    <row r="735" spans="1:7" ht="30" x14ac:dyDescent="0.2">
      <c r="A735" s="163" t="s">
        <v>2</v>
      </c>
      <c r="B735" s="164" t="s">
        <v>3</v>
      </c>
      <c r="C735" s="1" t="s">
        <v>4</v>
      </c>
      <c r="D735" s="8" t="s">
        <v>5</v>
      </c>
      <c r="E735" s="130" t="s">
        <v>6</v>
      </c>
      <c r="F735" s="131" t="s">
        <v>7</v>
      </c>
      <c r="G735" s="131" t="s">
        <v>8</v>
      </c>
    </row>
    <row r="736" spans="1:7" x14ac:dyDescent="0.25">
      <c r="A736" s="96">
        <v>42733</v>
      </c>
      <c r="B736" s="101">
        <v>4425</v>
      </c>
      <c r="C736" s="2" t="s">
        <v>1380</v>
      </c>
      <c r="D736" s="16" t="s">
        <v>496</v>
      </c>
      <c r="E736" s="103">
        <v>37000</v>
      </c>
      <c r="F736" s="103">
        <v>36999</v>
      </c>
      <c r="G736" s="103">
        <v>1</v>
      </c>
    </row>
    <row r="737" spans="1:7" x14ac:dyDescent="0.25">
      <c r="A737" s="96">
        <v>43501</v>
      </c>
      <c r="B737" s="101">
        <v>5141</v>
      </c>
      <c r="C737" s="2" t="s">
        <v>1380</v>
      </c>
      <c r="D737" s="16" t="s">
        <v>497</v>
      </c>
      <c r="E737" s="103">
        <v>47061</v>
      </c>
      <c r="F737" s="103">
        <v>47061</v>
      </c>
      <c r="G737" s="103">
        <v>1</v>
      </c>
    </row>
    <row r="738" spans="1:7" x14ac:dyDescent="0.25">
      <c r="A738" s="96">
        <v>43105</v>
      </c>
      <c r="B738" s="101">
        <v>4794</v>
      </c>
      <c r="C738" s="2" t="s">
        <v>1380</v>
      </c>
      <c r="D738" s="16" t="s">
        <v>70</v>
      </c>
      <c r="E738" s="103">
        <v>43734</v>
      </c>
      <c r="F738" s="103">
        <v>43732</v>
      </c>
      <c r="G738" s="103">
        <v>2</v>
      </c>
    </row>
    <row r="739" spans="1:7" x14ac:dyDescent="0.25">
      <c r="A739" s="96">
        <v>43262</v>
      </c>
      <c r="B739" s="101">
        <v>4959</v>
      </c>
      <c r="C739" s="2" t="s">
        <v>1380</v>
      </c>
      <c r="D739" s="16" t="s">
        <v>498</v>
      </c>
      <c r="E739" s="103">
        <v>8378</v>
      </c>
      <c r="F739" s="103">
        <v>8376</v>
      </c>
      <c r="G739" s="103">
        <v>1</v>
      </c>
    </row>
    <row r="740" spans="1:7" x14ac:dyDescent="0.25">
      <c r="A740" s="96">
        <v>40185</v>
      </c>
      <c r="B740" s="101">
        <v>2636</v>
      </c>
      <c r="C740" s="2" t="s">
        <v>1380</v>
      </c>
      <c r="D740" s="16" t="s">
        <v>499</v>
      </c>
      <c r="E740" s="103">
        <v>1</v>
      </c>
      <c r="F740" s="103">
        <v>0</v>
      </c>
      <c r="G740" s="103">
        <v>1</v>
      </c>
    </row>
    <row r="741" spans="1:7" x14ac:dyDescent="0.25">
      <c r="A741" s="96">
        <v>37991</v>
      </c>
      <c r="B741" s="101">
        <v>402</v>
      </c>
      <c r="C741" s="2" t="s">
        <v>1380</v>
      </c>
      <c r="D741" s="16" t="s">
        <v>500</v>
      </c>
      <c r="E741" s="103">
        <v>1</v>
      </c>
      <c r="F741" s="103">
        <v>0</v>
      </c>
      <c r="G741" s="103">
        <v>1</v>
      </c>
    </row>
    <row r="742" spans="1:7" x14ac:dyDescent="0.25">
      <c r="A742" s="96">
        <v>40360</v>
      </c>
      <c r="B742" s="101">
        <v>2647</v>
      </c>
      <c r="C742" s="2" t="s">
        <v>1380</v>
      </c>
      <c r="D742" s="16" t="s">
        <v>501</v>
      </c>
      <c r="E742" s="103">
        <v>4988</v>
      </c>
      <c r="F742" s="103">
        <v>4987</v>
      </c>
      <c r="G742" s="103">
        <v>1</v>
      </c>
    </row>
    <row r="743" spans="1:7" x14ac:dyDescent="0.25">
      <c r="A743" s="96">
        <v>43762</v>
      </c>
      <c r="B743" s="101">
        <v>5310</v>
      </c>
      <c r="C743" s="2" t="s">
        <v>1380</v>
      </c>
      <c r="D743" s="16" t="s">
        <v>144</v>
      </c>
      <c r="E743" s="103">
        <v>7670</v>
      </c>
      <c r="F743" s="103">
        <v>2301</v>
      </c>
      <c r="G743" s="103">
        <v>5369</v>
      </c>
    </row>
    <row r="744" spans="1:7" x14ac:dyDescent="0.25">
      <c r="A744" s="96">
        <v>43762</v>
      </c>
      <c r="B744" s="101">
        <v>5309</v>
      </c>
      <c r="C744" s="2" t="s">
        <v>1380</v>
      </c>
      <c r="D744" s="16" t="s">
        <v>144</v>
      </c>
      <c r="E744" s="103">
        <v>7670</v>
      </c>
      <c r="F744" s="103">
        <v>2301</v>
      </c>
      <c r="G744" s="103">
        <v>5369</v>
      </c>
    </row>
    <row r="745" spans="1:7" x14ac:dyDescent="0.25">
      <c r="A745" s="96">
        <v>43762</v>
      </c>
      <c r="B745" s="101">
        <v>5298</v>
      </c>
      <c r="C745" s="2" t="s">
        <v>1380</v>
      </c>
      <c r="D745" s="16" t="s">
        <v>144</v>
      </c>
      <c r="E745" s="103">
        <v>7670</v>
      </c>
      <c r="F745" s="103">
        <v>2301</v>
      </c>
      <c r="G745" s="103">
        <v>5369</v>
      </c>
    </row>
    <row r="746" spans="1:7" x14ac:dyDescent="0.25">
      <c r="A746" s="96">
        <v>43237</v>
      </c>
      <c r="B746" s="101">
        <v>4892</v>
      </c>
      <c r="C746" s="2" t="s">
        <v>1380</v>
      </c>
      <c r="D746" s="16" t="s">
        <v>502</v>
      </c>
      <c r="E746" s="103">
        <v>8531.4</v>
      </c>
      <c r="F746" s="103">
        <v>3768.0349999999999</v>
      </c>
      <c r="G746" s="103">
        <v>4763.3649999999998</v>
      </c>
    </row>
    <row r="747" spans="1:7" x14ac:dyDescent="0.25">
      <c r="A747" s="96">
        <v>42080</v>
      </c>
      <c r="B747" s="101">
        <v>3563</v>
      </c>
      <c r="C747" s="2" t="s">
        <v>1380</v>
      </c>
      <c r="D747" s="16" t="s">
        <v>19</v>
      </c>
      <c r="E747" s="103">
        <v>6984.08</v>
      </c>
      <c r="F747" s="103">
        <v>5296.260666666667</v>
      </c>
      <c r="G747" s="103">
        <v>1687.8193333333329</v>
      </c>
    </row>
    <row r="748" spans="1:7" x14ac:dyDescent="0.25">
      <c r="A748" s="96">
        <v>40185</v>
      </c>
      <c r="B748" s="101">
        <v>2648</v>
      </c>
      <c r="C748" s="2" t="s">
        <v>1380</v>
      </c>
      <c r="D748" s="16" t="s">
        <v>503</v>
      </c>
      <c r="E748" s="103">
        <v>19823.240000000002</v>
      </c>
      <c r="F748" s="103">
        <v>19822.240000000002</v>
      </c>
      <c r="G748" s="103">
        <v>1</v>
      </c>
    </row>
    <row r="749" spans="1:7" x14ac:dyDescent="0.25">
      <c r="A749" s="96">
        <v>43482</v>
      </c>
      <c r="B749" s="101">
        <v>5130</v>
      </c>
      <c r="C749" s="2" t="s">
        <v>1380</v>
      </c>
      <c r="D749" s="16" t="s">
        <v>465</v>
      </c>
      <c r="E749" s="103">
        <v>6880.2</v>
      </c>
      <c r="F749" s="103">
        <v>2580.0749999999998</v>
      </c>
      <c r="G749" s="103">
        <v>4300.125</v>
      </c>
    </row>
    <row r="750" spans="1:7" x14ac:dyDescent="0.25">
      <c r="A750" s="96">
        <v>42578</v>
      </c>
      <c r="B750" s="101">
        <v>4185</v>
      </c>
      <c r="C750" s="2" t="s">
        <v>1380</v>
      </c>
      <c r="D750" s="16" t="s">
        <v>240</v>
      </c>
      <c r="E750" s="103">
        <v>8968</v>
      </c>
      <c r="F750" s="103">
        <v>5605</v>
      </c>
      <c r="G750" s="103">
        <v>3363</v>
      </c>
    </row>
    <row r="751" spans="1:7" x14ac:dyDescent="0.25">
      <c r="A751" s="96">
        <v>40185</v>
      </c>
      <c r="B751" s="101">
        <v>2645</v>
      </c>
      <c r="C751" s="2" t="s">
        <v>1380</v>
      </c>
      <c r="D751" s="16" t="s">
        <v>189</v>
      </c>
      <c r="E751" s="103">
        <v>23084</v>
      </c>
      <c r="F751" s="103">
        <v>23083</v>
      </c>
      <c r="G751" s="103">
        <v>1</v>
      </c>
    </row>
    <row r="752" spans="1:7" x14ac:dyDescent="0.25">
      <c r="A752" s="96">
        <v>43010</v>
      </c>
      <c r="B752" s="101">
        <v>4778</v>
      </c>
      <c r="C752" s="2" t="s">
        <v>1380</v>
      </c>
      <c r="D752" s="16" t="s">
        <v>504</v>
      </c>
      <c r="E752" s="103">
        <v>10867.8</v>
      </c>
      <c r="F752" s="103">
        <v>5433.9</v>
      </c>
      <c r="G752" s="103">
        <v>5433.9</v>
      </c>
    </row>
    <row r="753" spans="1:7" x14ac:dyDescent="0.25">
      <c r="A753" s="96">
        <v>43237</v>
      </c>
      <c r="B753" s="101">
        <v>4885</v>
      </c>
      <c r="C753" s="2" t="s">
        <v>1380</v>
      </c>
      <c r="D753" s="16" t="s">
        <v>505</v>
      </c>
      <c r="E753" s="103">
        <v>5929.5</v>
      </c>
      <c r="F753" s="103">
        <v>2618.8625000000002</v>
      </c>
      <c r="G753" s="103">
        <v>3310.6374999999998</v>
      </c>
    </row>
    <row r="754" spans="1:7" x14ac:dyDescent="0.25">
      <c r="A754" s="96">
        <v>42229</v>
      </c>
      <c r="B754" s="101">
        <v>3831</v>
      </c>
      <c r="C754" s="2" t="s">
        <v>1380</v>
      </c>
      <c r="D754" s="16" t="s">
        <v>506</v>
      </c>
      <c r="E754" s="103">
        <v>10738</v>
      </c>
      <c r="F754" s="103">
        <v>7695.5666666666666</v>
      </c>
      <c r="G754" s="103">
        <v>3042.4333333333334</v>
      </c>
    </row>
    <row r="755" spans="1:7" x14ac:dyDescent="0.25">
      <c r="A755" s="96">
        <v>43341</v>
      </c>
      <c r="B755" s="101">
        <v>4990</v>
      </c>
      <c r="C755" s="2" t="s">
        <v>1380</v>
      </c>
      <c r="D755" s="16" t="s">
        <v>507</v>
      </c>
      <c r="E755" s="103">
        <v>6018</v>
      </c>
      <c r="F755" s="103">
        <v>2507.5</v>
      </c>
      <c r="G755" s="103">
        <v>3510.5</v>
      </c>
    </row>
    <row r="756" spans="1:7" x14ac:dyDescent="0.25">
      <c r="A756" s="96">
        <v>42214</v>
      </c>
      <c r="B756" s="101">
        <v>3793</v>
      </c>
      <c r="C756" s="2" t="s">
        <v>1380</v>
      </c>
      <c r="D756" s="16" t="s">
        <v>508</v>
      </c>
      <c r="E756" s="103">
        <v>1351.12</v>
      </c>
      <c r="F756" s="103">
        <f>[1]PLANIFICACION!K1</f>
        <v>1350.12</v>
      </c>
      <c r="G756" s="140">
        <f>[1]PLANIFICACION!L1</f>
        <v>1</v>
      </c>
    </row>
    <row r="757" spans="1:7" x14ac:dyDescent="0.25">
      <c r="A757" s="96">
        <v>42095</v>
      </c>
      <c r="B757" s="101">
        <v>3632</v>
      </c>
      <c r="C757" s="2" t="s">
        <v>1380</v>
      </c>
      <c r="D757" s="16" t="s">
        <v>509</v>
      </c>
      <c r="E757" s="103">
        <v>6900</v>
      </c>
      <c r="F757" s="103">
        <f>[1]PLANIFICACION!K2</f>
        <v>6899</v>
      </c>
      <c r="G757" s="140">
        <f>[1]PLANIFICACION!L2</f>
        <v>1</v>
      </c>
    </row>
    <row r="758" spans="1:7" x14ac:dyDescent="0.25">
      <c r="A758" s="96">
        <v>42619</v>
      </c>
      <c r="B758" s="101">
        <v>4246</v>
      </c>
      <c r="C758" s="2" t="s">
        <v>1380</v>
      </c>
      <c r="D758" s="16" t="s">
        <v>510</v>
      </c>
      <c r="E758" s="103">
        <v>1887.88</v>
      </c>
      <c r="F758" s="103">
        <f>[1]PLANIFICACION!K3</f>
        <v>1886.88</v>
      </c>
      <c r="G758" s="140">
        <f>[1]PLANIFICACION!L3</f>
        <v>1</v>
      </c>
    </row>
    <row r="759" spans="1:7" x14ac:dyDescent="0.25">
      <c r="A759" s="96">
        <v>38268</v>
      </c>
      <c r="B759" s="101">
        <v>904</v>
      </c>
      <c r="C759" s="2" t="s">
        <v>1380</v>
      </c>
      <c r="D759" s="16" t="s">
        <v>511</v>
      </c>
      <c r="E759" s="103">
        <v>3120</v>
      </c>
      <c r="F759" s="103">
        <f>[1]PLANIFICACION!K4</f>
        <v>3119</v>
      </c>
      <c r="G759" s="140">
        <f>[1]PLANIFICACION!L4</f>
        <v>1</v>
      </c>
    </row>
    <row r="760" spans="1:7" x14ac:dyDescent="0.25">
      <c r="A760" s="96">
        <v>42787</v>
      </c>
      <c r="B760" s="101">
        <v>4561</v>
      </c>
      <c r="C760" s="2" t="s">
        <v>1380</v>
      </c>
      <c r="D760" s="16" t="s">
        <v>72</v>
      </c>
      <c r="E760" s="103">
        <v>5929.5</v>
      </c>
      <c r="F760" s="103">
        <f>[1]PLANIFICACION!K5</f>
        <v>3360.05</v>
      </c>
      <c r="G760" s="140">
        <f>[1]PLANIFICACION!L5</f>
        <v>2569.4499999999998</v>
      </c>
    </row>
    <row r="761" spans="1:7" x14ac:dyDescent="0.25">
      <c r="A761" s="96">
        <v>40360</v>
      </c>
      <c r="B761" s="101">
        <v>2464</v>
      </c>
      <c r="C761" s="2" t="s">
        <v>1380</v>
      </c>
      <c r="D761" s="16" t="s">
        <v>512</v>
      </c>
      <c r="E761" s="103">
        <v>29145</v>
      </c>
      <c r="F761" s="103">
        <f>[1]PLANIFICACION!K6</f>
        <v>29144</v>
      </c>
      <c r="G761" s="140">
        <f>[1]PLANIFICACION!L6</f>
        <v>1</v>
      </c>
    </row>
    <row r="762" spans="1:7" x14ac:dyDescent="0.25">
      <c r="A762" s="96">
        <v>43175</v>
      </c>
      <c r="B762" s="101">
        <v>4843</v>
      </c>
      <c r="C762" s="2" t="s">
        <v>1380</v>
      </c>
      <c r="D762" s="16" t="s">
        <v>513</v>
      </c>
      <c r="E762" s="103">
        <v>25795</v>
      </c>
      <c r="F762" s="103">
        <f>[1]PLANIFICACION!K7</f>
        <v>25793</v>
      </c>
      <c r="G762" s="140">
        <f>[1]PLANIFICACION!L7</f>
        <v>1</v>
      </c>
    </row>
    <row r="763" spans="1:7" x14ac:dyDescent="0.25">
      <c r="A763" s="96">
        <v>40360</v>
      </c>
      <c r="B763" s="101">
        <v>1962</v>
      </c>
      <c r="C763" s="2" t="s">
        <v>1380</v>
      </c>
      <c r="D763" s="16" t="s">
        <v>1370</v>
      </c>
      <c r="E763" s="103">
        <v>1</v>
      </c>
      <c r="F763" s="103">
        <f>[2]verificados!O19</f>
        <v>0</v>
      </c>
      <c r="G763" s="140">
        <f>[2]verificados!P19</f>
        <v>1</v>
      </c>
    </row>
    <row r="765" spans="1:7" ht="15.75" x14ac:dyDescent="0.25">
      <c r="A765" s="162" t="s">
        <v>31</v>
      </c>
      <c r="B765" s="203" t="s">
        <v>531</v>
      </c>
      <c r="C765" s="203"/>
      <c r="E765" s="129"/>
      <c r="F765" s="129"/>
      <c r="G765" s="128"/>
    </row>
    <row r="766" spans="1:7" ht="12.75" x14ac:dyDescent="0.2">
      <c r="A766" s="204" t="s">
        <v>1</v>
      </c>
      <c r="B766" s="205"/>
      <c r="C766" s="205"/>
      <c r="D766" s="205"/>
      <c r="E766" s="205"/>
      <c r="F766" s="205"/>
      <c r="G766" s="206"/>
    </row>
    <row r="767" spans="1:7" ht="30" x14ac:dyDescent="0.2">
      <c r="A767" s="163" t="s">
        <v>2</v>
      </c>
      <c r="B767" s="164" t="s">
        <v>3</v>
      </c>
      <c r="C767" s="1" t="s">
        <v>4</v>
      </c>
      <c r="D767" s="8" t="s">
        <v>5</v>
      </c>
      <c r="E767" s="130" t="s">
        <v>6</v>
      </c>
      <c r="F767" s="131" t="s">
        <v>7</v>
      </c>
      <c r="G767" s="131" t="s">
        <v>8</v>
      </c>
    </row>
    <row r="768" spans="1:7" x14ac:dyDescent="0.25">
      <c r="A768" s="181">
        <v>42830</v>
      </c>
      <c r="B768" s="101">
        <v>4641</v>
      </c>
      <c r="C768" s="2" t="s">
        <v>1380</v>
      </c>
      <c r="D768" s="16" t="s">
        <v>514</v>
      </c>
      <c r="E768" s="103">
        <v>6136</v>
      </c>
      <c r="F768" s="103">
        <v>3374.8</v>
      </c>
      <c r="G768" s="103">
        <v>2761.2</v>
      </c>
    </row>
    <row r="769" spans="1:7" x14ac:dyDescent="0.25">
      <c r="A769" s="181">
        <v>42830</v>
      </c>
      <c r="B769" s="101">
        <v>4643</v>
      </c>
      <c r="C769" s="2" t="s">
        <v>1380</v>
      </c>
      <c r="D769" s="16" t="s">
        <v>515</v>
      </c>
      <c r="E769" s="103">
        <v>5074</v>
      </c>
      <c r="F769" s="103">
        <v>2790.7</v>
      </c>
      <c r="G769" s="103">
        <v>2283.3000000000002</v>
      </c>
    </row>
    <row r="770" spans="1:7" x14ac:dyDescent="0.25">
      <c r="A770" s="181">
        <v>42080</v>
      </c>
      <c r="B770" s="101">
        <v>3602</v>
      </c>
      <c r="C770" s="2" t="s">
        <v>1380</v>
      </c>
      <c r="D770" s="16" t="s">
        <v>516</v>
      </c>
      <c r="E770" s="103">
        <f>20532.8+1</f>
        <v>20533.8</v>
      </c>
      <c r="F770" s="103">
        <v>15571.465</v>
      </c>
      <c r="G770" s="103">
        <v>4962.3349999999991</v>
      </c>
    </row>
    <row r="771" spans="1:7" x14ac:dyDescent="0.25">
      <c r="A771" s="181">
        <v>40360</v>
      </c>
      <c r="B771" s="101">
        <v>2624</v>
      </c>
      <c r="C771" s="2" t="s">
        <v>1380</v>
      </c>
      <c r="D771" s="16" t="s">
        <v>517</v>
      </c>
      <c r="E771" s="103">
        <v>1</v>
      </c>
      <c r="F771" s="103">
        <v>0</v>
      </c>
      <c r="G771" s="103">
        <v>1</v>
      </c>
    </row>
    <row r="772" spans="1:7" x14ac:dyDescent="0.25">
      <c r="A772" s="181">
        <v>42830</v>
      </c>
      <c r="B772" s="101">
        <v>4639</v>
      </c>
      <c r="C772" s="2" t="s">
        <v>1380</v>
      </c>
      <c r="D772" s="16" t="s">
        <v>518</v>
      </c>
      <c r="E772" s="103">
        <v>10620</v>
      </c>
      <c r="F772" s="103">
        <v>5841</v>
      </c>
      <c r="G772" s="103">
        <v>4779</v>
      </c>
    </row>
    <row r="773" spans="1:7" x14ac:dyDescent="0.25">
      <c r="A773" s="181">
        <v>42830</v>
      </c>
      <c r="B773" s="101">
        <v>4640</v>
      </c>
      <c r="C773" s="2" t="s">
        <v>1380</v>
      </c>
      <c r="D773" s="16" t="s">
        <v>518</v>
      </c>
      <c r="E773" s="103">
        <v>10620</v>
      </c>
      <c r="F773" s="103">
        <v>5841</v>
      </c>
      <c r="G773" s="103">
        <v>4779</v>
      </c>
    </row>
    <row r="774" spans="1:7" x14ac:dyDescent="0.25">
      <c r="A774" s="181">
        <v>37991</v>
      </c>
      <c r="B774" s="101">
        <v>1234</v>
      </c>
      <c r="C774" s="2" t="s">
        <v>1380</v>
      </c>
      <c r="D774" s="16" t="s">
        <v>519</v>
      </c>
      <c r="E774" s="103">
        <v>1</v>
      </c>
      <c r="F774" s="103">
        <v>0</v>
      </c>
      <c r="G774" s="103">
        <v>1</v>
      </c>
    </row>
    <row r="775" spans="1:7" x14ac:dyDescent="0.25">
      <c r="A775" s="181">
        <v>37991</v>
      </c>
      <c r="B775" s="101">
        <v>1233</v>
      </c>
      <c r="C775" s="2" t="s">
        <v>1380</v>
      </c>
      <c r="D775" s="16" t="s">
        <v>519</v>
      </c>
      <c r="E775" s="103">
        <v>1</v>
      </c>
      <c r="F775" s="103">
        <v>0</v>
      </c>
      <c r="G775" s="103">
        <v>1</v>
      </c>
    </row>
    <row r="776" spans="1:7" x14ac:dyDescent="0.25">
      <c r="A776" s="181">
        <v>37991</v>
      </c>
      <c r="B776" s="101">
        <v>1231</v>
      </c>
      <c r="C776" s="2" t="s">
        <v>1380</v>
      </c>
      <c r="D776" s="16" t="s">
        <v>520</v>
      </c>
      <c r="E776" s="103">
        <v>1</v>
      </c>
      <c r="F776" s="103">
        <v>0</v>
      </c>
      <c r="G776" s="103">
        <v>1</v>
      </c>
    </row>
    <row r="777" spans="1:7" x14ac:dyDescent="0.25">
      <c r="A777" s="181">
        <v>37991</v>
      </c>
      <c r="B777" s="101">
        <v>1232</v>
      </c>
      <c r="C777" s="2" t="s">
        <v>1380</v>
      </c>
      <c r="D777" s="16" t="s">
        <v>521</v>
      </c>
      <c r="E777" s="103">
        <v>1</v>
      </c>
      <c r="F777" s="103">
        <v>0</v>
      </c>
      <c r="G777" s="103">
        <v>1</v>
      </c>
    </row>
    <row r="778" spans="1:7" x14ac:dyDescent="0.25">
      <c r="A778" s="181">
        <v>42671</v>
      </c>
      <c r="B778" s="101">
        <v>4373</v>
      </c>
      <c r="C778" s="2" t="s">
        <v>1380</v>
      </c>
      <c r="D778" s="16" t="s">
        <v>522</v>
      </c>
      <c r="E778" s="103">
        <v>11878.67</v>
      </c>
      <c r="F778" s="103">
        <v>11876.67</v>
      </c>
      <c r="G778" s="103">
        <v>2</v>
      </c>
    </row>
    <row r="779" spans="1:7" x14ac:dyDescent="0.25">
      <c r="A779" s="181">
        <v>42671</v>
      </c>
      <c r="B779" s="101">
        <v>4374</v>
      </c>
      <c r="C779" s="2" t="s">
        <v>1380</v>
      </c>
      <c r="D779" s="16" t="s">
        <v>523</v>
      </c>
      <c r="E779" s="103">
        <v>11878.67</v>
      </c>
      <c r="F779" s="103">
        <v>11876.67</v>
      </c>
      <c r="G779" s="103">
        <v>2</v>
      </c>
    </row>
    <row r="780" spans="1:7" x14ac:dyDescent="0.25">
      <c r="A780" s="181">
        <v>40211</v>
      </c>
      <c r="B780" s="169">
        <v>1999</v>
      </c>
      <c r="C780" s="2" t="s">
        <v>1380</v>
      </c>
      <c r="D780" s="16" t="s">
        <v>524</v>
      </c>
      <c r="E780" s="103">
        <v>1</v>
      </c>
      <c r="F780" s="103">
        <v>0</v>
      </c>
      <c r="G780" s="103">
        <v>1</v>
      </c>
    </row>
    <row r="781" spans="1:7" x14ac:dyDescent="0.25">
      <c r="A781" s="181">
        <v>40360</v>
      </c>
      <c r="B781" s="101">
        <v>2622</v>
      </c>
      <c r="C781" s="2" t="s">
        <v>1380</v>
      </c>
      <c r="D781" s="16" t="s">
        <v>316</v>
      </c>
      <c r="E781" s="103">
        <v>1</v>
      </c>
      <c r="F781" s="144">
        <f>[1]RECEPCION!K1</f>
        <v>0</v>
      </c>
      <c r="G781" s="103">
        <v>1</v>
      </c>
    </row>
    <row r="782" spans="1:7" x14ac:dyDescent="0.25">
      <c r="A782" s="181">
        <v>42677</v>
      </c>
      <c r="B782" s="101">
        <v>4384</v>
      </c>
      <c r="C782" s="2" t="s">
        <v>1380</v>
      </c>
      <c r="D782" s="16" t="s">
        <v>59</v>
      </c>
      <c r="E782" s="103">
        <v>6608</v>
      </c>
      <c r="F782" s="144">
        <f>[1]RECEPCION!K2</f>
        <v>3909.7333333333331</v>
      </c>
      <c r="G782" s="145">
        <f>[1]RECEPCION!L2</f>
        <v>2698.2666666666669</v>
      </c>
    </row>
    <row r="783" spans="1:7" x14ac:dyDescent="0.25">
      <c r="A783" s="181">
        <v>41837</v>
      </c>
      <c r="B783" s="101">
        <v>3179</v>
      </c>
      <c r="C783" s="2" t="s">
        <v>1380</v>
      </c>
      <c r="D783" s="16" t="s">
        <v>525</v>
      </c>
      <c r="E783" s="103">
        <v>7495</v>
      </c>
      <c r="F783" s="144">
        <f>[1]RECEPCION!K3</f>
        <v>6183.375</v>
      </c>
      <c r="G783" s="145">
        <f>[1]RECEPCION!L3</f>
        <v>1311.625</v>
      </c>
    </row>
    <row r="784" spans="1:7" x14ac:dyDescent="0.25">
      <c r="A784" s="181">
        <v>40338</v>
      </c>
      <c r="B784" s="101">
        <v>2107</v>
      </c>
      <c r="C784" s="2" t="s">
        <v>1380</v>
      </c>
      <c r="D784" s="16" t="s">
        <v>526</v>
      </c>
      <c r="E784" s="103">
        <v>48203.08</v>
      </c>
      <c r="F784" s="144">
        <f>[1]RECEPCION!K4</f>
        <v>48202.080000000002</v>
      </c>
      <c r="G784" s="145">
        <f>[1]RECEPCION!L4</f>
        <v>1</v>
      </c>
    </row>
    <row r="785" spans="1:7" x14ac:dyDescent="0.25">
      <c r="A785" s="181">
        <v>42639</v>
      </c>
      <c r="B785" s="101">
        <v>4417</v>
      </c>
      <c r="C785" s="2" t="s">
        <v>1380</v>
      </c>
      <c r="D785" s="16" t="s">
        <v>527</v>
      </c>
      <c r="E785" s="103">
        <v>2206.6</v>
      </c>
      <c r="F785" s="144">
        <f>[1]RECEPCION!K5</f>
        <v>1342.3483333333331</v>
      </c>
      <c r="G785" s="145">
        <f>[1]RECEPCION!L5</f>
        <v>864.25166666666678</v>
      </c>
    </row>
    <row r="786" spans="1:7" x14ac:dyDescent="0.25">
      <c r="A786" s="181">
        <v>41421</v>
      </c>
      <c r="B786" s="101">
        <v>3061</v>
      </c>
      <c r="C786" s="2" t="s">
        <v>1380</v>
      </c>
      <c r="D786" s="16" t="s">
        <v>100</v>
      </c>
      <c r="E786" s="103">
        <v>5295.8</v>
      </c>
      <c r="F786" s="144">
        <f>[1]RECEPCION!K6</f>
        <v>5294.8</v>
      </c>
      <c r="G786" s="145">
        <f>[1]RECEPCION!L6</f>
        <v>1</v>
      </c>
    </row>
    <row r="787" spans="1:7" x14ac:dyDescent="0.25">
      <c r="A787" s="181">
        <v>40372</v>
      </c>
      <c r="B787" s="101">
        <v>2200</v>
      </c>
      <c r="C787" s="2" t="s">
        <v>1380</v>
      </c>
      <c r="D787" s="16" t="s">
        <v>528</v>
      </c>
      <c r="E787" s="103">
        <v>27066.35</v>
      </c>
      <c r="F787" s="144">
        <f>[1]RECEPCION!K7</f>
        <v>27065.35</v>
      </c>
      <c r="G787" s="145">
        <f>[1]RECEPCION!L7</f>
        <v>1</v>
      </c>
    </row>
    <row r="788" spans="1:7" x14ac:dyDescent="0.25">
      <c r="A788" s="181">
        <v>42668</v>
      </c>
      <c r="B788" s="101">
        <v>4283</v>
      </c>
      <c r="C788" s="2" t="s">
        <v>1380</v>
      </c>
      <c r="D788" s="16" t="s">
        <v>68</v>
      </c>
      <c r="E788" s="103">
        <v>2065</v>
      </c>
      <c r="F788" s="144">
        <f>[1]RECEPCION!K8</f>
        <v>1239</v>
      </c>
      <c r="G788" s="145">
        <f>[1]RECEPCION!L8</f>
        <v>826</v>
      </c>
    </row>
    <row r="789" spans="1:7" x14ac:dyDescent="0.25">
      <c r="A789" s="181">
        <v>42830</v>
      </c>
      <c r="B789" s="101">
        <v>4642</v>
      </c>
      <c r="C789" s="2" t="s">
        <v>1380</v>
      </c>
      <c r="D789" s="16" t="s">
        <v>529</v>
      </c>
      <c r="E789" s="103">
        <v>50150</v>
      </c>
      <c r="F789" s="144">
        <f>[1]RECEPCION!K9</f>
        <v>27582.5</v>
      </c>
      <c r="G789" s="145">
        <f>[1]RECEPCION!L9</f>
        <v>22567.5</v>
      </c>
    </row>
    <row r="790" spans="1:7" x14ac:dyDescent="0.25">
      <c r="A790" s="181">
        <v>42177</v>
      </c>
      <c r="B790" s="101">
        <v>3739</v>
      </c>
      <c r="C790" s="2" t="s">
        <v>1380</v>
      </c>
      <c r="D790" s="16" t="s">
        <v>530</v>
      </c>
      <c r="E790" s="103">
        <v>23616.86</v>
      </c>
      <c r="F790" s="144">
        <f>[1]RECEPCION!K10</f>
        <v>23615.86</v>
      </c>
      <c r="G790" s="145">
        <f>[1]RECEPCION!L10</f>
        <v>1</v>
      </c>
    </row>
    <row r="791" spans="1:7" x14ac:dyDescent="0.25">
      <c r="A791" s="96"/>
      <c r="B791" s="101"/>
      <c r="C791" s="2"/>
      <c r="D791" s="16"/>
      <c r="E791" s="103"/>
      <c r="F791" s="103"/>
      <c r="G791" s="103"/>
    </row>
    <row r="793" spans="1:7" ht="14.25" x14ac:dyDescent="0.2">
      <c r="A793" s="162" t="s">
        <v>31</v>
      </c>
      <c r="B793" s="211" t="s">
        <v>569</v>
      </c>
      <c r="C793" s="211"/>
      <c r="E793" s="129"/>
      <c r="F793" s="129"/>
      <c r="G793" s="128"/>
    </row>
    <row r="794" spans="1:7" ht="12.75" x14ac:dyDescent="0.2">
      <c r="A794" s="204" t="s">
        <v>1</v>
      </c>
      <c r="B794" s="205"/>
      <c r="C794" s="205"/>
      <c r="D794" s="205"/>
      <c r="E794" s="205"/>
      <c r="F794" s="205"/>
      <c r="G794" s="206"/>
    </row>
    <row r="795" spans="1:7" ht="30" x14ac:dyDescent="0.2">
      <c r="A795" s="163" t="s">
        <v>2</v>
      </c>
      <c r="B795" s="164" t="s">
        <v>3</v>
      </c>
      <c r="C795" s="1" t="s">
        <v>4</v>
      </c>
      <c r="D795" s="8" t="s">
        <v>5</v>
      </c>
      <c r="E795" s="130" t="s">
        <v>6</v>
      </c>
      <c r="F795" s="131" t="s">
        <v>7</v>
      </c>
      <c r="G795" s="131" t="s">
        <v>8</v>
      </c>
    </row>
    <row r="796" spans="1:7" x14ac:dyDescent="0.25">
      <c r="A796" s="96">
        <v>40185</v>
      </c>
      <c r="B796" s="101">
        <v>401</v>
      </c>
      <c r="C796" s="2" t="s">
        <v>1380</v>
      </c>
      <c r="D796" s="16" t="s">
        <v>532</v>
      </c>
      <c r="E796" s="103">
        <v>4988</v>
      </c>
      <c r="F796" s="103">
        <v>4987</v>
      </c>
      <c r="G796" s="103">
        <v>1</v>
      </c>
    </row>
    <row r="797" spans="1:7" x14ac:dyDescent="0.25">
      <c r="A797" s="157">
        <v>40185</v>
      </c>
      <c r="B797" s="165">
        <v>2471</v>
      </c>
      <c r="C797" s="2" t="s">
        <v>1380</v>
      </c>
      <c r="D797" s="14" t="s">
        <v>532</v>
      </c>
      <c r="E797" s="124">
        <v>4988</v>
      </c>
      <c r="F797" s="124">
        <v>4987</v>
      </c>
      <c r="G797" s="103">
        <v>1</v>
      </c>
    </row>
    <row r="798" spans="1:7" x14ac:dyDescent="0.25">
      <c r="A798" s="96">
        <v>42080</v>
      </c>
      <c r="B798" s="101">
        <v>3443</v>
      </c>
      <c r="C798" s="2" t="s">
        <v>1380</v>
      </c>
      <c r="D798" s="16" t="s">
        <v>14</v>
      </c>
      <c r="E798" s="103">
        <v>4400</v>
      </c>
      <c r="F798" s="103">
        <v>3336.6666666666665</v>
      </c>
      <c r="G798" s="103">
        <v>1063.3333333333335</v>
      </c>
    </row>
    <row r="799" spans="1:7" x14ac:dyDescent="0.25">
      <c r="A799" s="96">
        <v>42080</v>
      </c>
      <c r="B799" s="101">
        <v>3444</v>
      </c>
      <c r="C799" s="2" t="s">
        <v>1380</v>
      </c>
      <c r="D799" s="16" t="s">
        <v>14</v>
      </c>
      <c r="E799" s="103">
        <v>4400</v>
      </c>
      <c r="F799" s="103">
        <v>3336.6666666666665</v>
      </c>
      <c r="G799" s="103">
        <v>1063.3333333333335</v>
      </c>
    </row>
    <row r="800" spans="1:7" x14ac:dyDescent="0.25">
      <c r="A800" s="96">
        <v>44613</v>
      </c>
      <c r="B800" s="101">
        <v>5440</v>
      </c>
      <c r="C800" s="2" t="s">
        <v>1380</v>
      </c>
      <c r="D800" s="16" t="s">
        <v>533</v>
      </c>
      <c r="E800" s="103">
        <v>59886.23</v>
      </c>
      <c r="F800" s="103">
        <v>3992.4153333333338</v>
      </c>
      <c r="G800" s="103">
        <v>55893.814666666673</v>
      </c>
    </row>
    <row r="801" spans="1:7" x14ac:dyDescent="0.25">
      <c r="A801" s="96">
        <v>37991</v>
      </c>
      <c r="B801" s="101">
        <v>764</v>
      </c>
      <c r="C801" s="2" t="s">
        <v>1380</v>
      </c>
      <c r="D801" s="16" t="s">
        <v>82</v>
      </c>
      <c r="E801" s="103">
        <v>1</v>
      </c>
      <c r="F801" s="103">
        <v>0</v>
      </c>
      <c r="G801" s="103">
        <v>1</v>
      </c>
    </row>
    <row r="802" spans="1:7" x14ac:dyDescent="0.25">
      <c r="A802" s="96">
        <v>42782</v>
      </c>
      <c r="B802" s="101">
        <v>4548</v>
      </c>
      <c r="C802" s="2" t="s">
        <v>1380</v>
      </c>
      <c r="D802" s="16" t="s">
        <v>534</v>
      </c>
      <c r="E802" s="103">
        <v>30296.5</v>
      </c>
      <c r="F802" s="103">
        <v>17168.016666666666</v>
      </c>
      <c r="G802" s="103">
        <v>13128.483333333334</v>
      </c>
    </row>
    <row r="803" spans="1:7" x14ac:dyDescent="0.25">
      <c r="A803" s="96">
        <v>41651</v>
      </c>
      <c r="B803" s="101">
        <v>3253</v>
      </c>
      <c r="C803" s="2" t="s">
        <v>1380</v>
      </c>
      <c r="D803" s="16" t="s">
        <v>535</v>
      </c>
      <c r="E803" s="103">
        <v>30444</v>
      </c>
      <c r="F803" s="103">
        <v>26638.5</v>
      </c>
      <c r="G803" s="103">
        <v>3805.5</v>
      </c>
    </row>
    <row r="804" spans="1:7" x14ac:dyDescent="0.25">
      <c r="A804" s="96">
        <v>40185</v>
      </c>
      <c r="B804" s="101">
        <v>2398</v>
      </c>
      <c r="C804" s="2" t="s">
        <v>1380</v>
      </c>
      <c r="D804" s="16" t="s">
        <v>536</v>
      </c>
      <c r="E804" s="103">
        <v>4988</v>
      </c>
      <c r="F804" s="103">
        <v>4987</v>
      </c>
      <c r="G804" s="103">
        <v>1</v>
      </c>
    </row>
    <row r="805" spans="1:7" x14ac:dyDescent="0.25">
      <c r="A805" s="96">
        <v>42879</v>
      </c>
      <c r="B805" s="101">
        <v>4696</v>
      </c>
      <c r="C805" s="2" t="s">
        <v>1380</v>
      </c>
      <c r="D805" s="16" t="s">
        <v>537</v>
      </c>
      <c r="E805" s="103">
        <v>5782</v>
      </c>
      <c r="F805" s="103">
        <v>3131.916666666667</v>
      </c>
      <c r="G805" s="103">
        <v>2650.083333333333</v>
      </c>
    </row>
    <row r="806" spans="1:7" x14ac:dyDescent="0.25">
      <c r="A806" s="96">
        <v>44613</v>
      </c>
      <c r="B806" s="101">
        <v>5441</v>
      </c>
      <c r="C806" s="2" t="s">
        <v>1380</v>
      </c>
      <c r="D806" s="16" t="s">
        <v>538</v>
      </c>
      <c r="E806" s="103">
        <v>11364</v>
      </c>
      <c r="F806" s="103">
        <v>757.6</v>
      </c>
      <c r="G806" s="103">
        <v>10606.4</v>
      </c>
    </row>
    <row r="807" spans="1:7" x14ac:dyDescent="0.25">
      <c r="A807" s="96">
        <v>44613</v>
      </c>
      <c r="B807" s="101">
        <v>5442</v>
      </c>
      <c r="C807" s="2" t="s">
        <v>1380</v>
      </c>
      <c r="D807" s="16" t="s">
        <v>538</v>
      </c>
      <c r="E807" s="103">
        <v>11364</v>
      </c>
      <c r="F807" s="103">
        <v>757.6</v>
      </c>
      <c r="G807" s="103">
        <v>10606.4</v>
      </c>
    </row>
    <row r="808" spans="1:7" x14ac:dyDescent="0.25">
      <c r="A808" s="96">
        <v>42026</v>
      </c>
      <c r="B808" s="101">
        <v>3343</v>
      </c>
      <c r="C808" s="2" t="s">
        <v>1380</v>
      </c>
      <c r="D808" s="16" t="s">
        <v>539</v>
      </c>
      <c r="E808" s="103">
        <v>9438.82</v>
      </c>
      <c r="F808" s="103">
        <v>7315.0854999999992</v>
      </c>
      <c r="G808" s="103">
        <v>2123.7345000000005</v>
      </c>
    </row>
    <row r="809" spans="1:7" x14ac:dyDescent="0.25">
      <c r="A809" s="167">
        <v>42080</v>
      </c>
      <c r="B809" s="168">
        <v>3596</v>
      </c>
      <c r="C809" s="2" t="s">
        <v>1380</v>
      </c>
      <c r="D809" s="18" t="s">
        <v>540</v>
      </c>
      <c r="E809" s="143">
        <v>9368.5</v>
      </c>
      <c r="F809" s="103">
        <v>7104.4458333333341</v>
      </c>
      <c r="G809" s="103">
        <v>2264.0541666666659</v>
      </c>
    </row>
    <row r="810" spans="1:7" x14ac:dyDescent="0.25">
      <c r="A810" s="96">
        <v>43616</v>
      </c>
      <c r="B810" s="101">
        <v>5253</v>
      </c>
      <c r="C810" s="2" t="s">
        <v>1380</v>
      </c>
      <c r="D810" s="16" t="s">
        <v>541</v>
      </c>
      <c r="E810" s="103">
        <v>30375</v>
      </c>
      <c r="F810" s="103">
        <v>34593.75</v>
      </c>
      <c r="G810" s="103">
        <v>-4218.75</v>
      </c>
    </row>
    <row r="811" spans="1:7" x14ac:dyDescent="0.25">
      <c r="A811" s="96">
        <v>42080</v>
      </c>
      <c r="B811" s="101">
        <v>3567</v>
      </c>
      <c r="C811" s="2" t="s">
        <v>1380</v>
      </c>
      <c r="D811" s="16" t="s">
        <v>19</v>
      </c>
      <c r="E811" s="103">
        <v>10747.45</v>
      </c>
      <c r="F811" s="103">
        <v>8150.1495833333347</v>
      </c>
      <c r="G811" s="103">
        <v>2597.300416666666</v>
      </c>
    </row>
    <row r="812" spans="1:7" x14ac:dyDescent="0.25">
      <c r="A812" s="96">
        <v>42080</v>
      </c>
      <c r="B812" s="101">
        <v>3568</v>
      </c>
      <c r="C812" s="2" t="s">
        <v>1380</v>
      </c>
      <c r="D812" s="16" t="s">
        <v>19</v>
      </c>
      <c r="E812" s="103">
        <v>10747.45</v>
      </c>
      <c r="F812" s="103">
        <v>8150.1495833333347</v>
      </c>
      <c r="G812" s="103">
        <v>2597.300416666666</v>
      </c>
    </row>
    <row r="813" spans="1:7" x14ac:dyDescent="0.25">
      <c r="A813" s="96">
        <v>42080</v>
      </c>
      <c r="B813" s="101">
        <v>3565</v>
      </c>
      <c r="C813" s="2" t="s">
        <v>1380</v>
      </c>
      <c r="D813" s="16" t="s">
        <v>19</v>
      </c>
      <c r="E813" s="103">
        <v>6984.08</v>
      </c>
      <c r="F813" s="103">
        <v>5296.260666666667</v>
      </c>
      <c r="G813" s="103">
        <v>1687.8193333333329</v>
      </c>
    </row>
    <row r="814" spans="1:7" x14ac:dyDescent="0.25">
      <c r="A814" s="96">
        <v>42080</v>
      </c>
      <c r="B814" s="101">
        <v>3591</v>
      </c>
      <c r="C814" s="2" t="s">
        <v>1380</v>
      </c>
      <c r="D814" s="16" t="s">
        <v>542</v>
      </c>
      <c r="E814" s="103">
        <v>9242.1</v>
      </c>
      <c r="F814" s="103">
        <v>7008.5924999999997</v>
      </c>
      <c r="G814" s="103">
        <v>2233.5075000000006</v>
      </c>
    </row>
    <row r="815" spans="1:7" x14ac:dyDescent="0.25">
      <c r="A815" s="96">
        <v>42867</v>
      </c>
      <c r="B815" s="101">
        <v>4683</v>
      </c>
      <c r="C815" s="2" t="s">
        <v>1380</v>
      </c>
      <c r="D815" s="16" t="s">
        <v>543</v>
      </c>
      <c r="E815" s="103">
        <v>36580</v>
      </c>
      <c r="F815" s="103">
        <v>36579</v>
      </c>
      <c r="G815" s="103">
        <v>1</v>
      </c>
    </row>
    <row r="816" spans="1:7" x14ac:dyDescent="0.25">
      <c r="A816" s="96">
        <v>41421</v>
      </c>
      <c r="B816" s="101">
        <v>3060</v>
      </c>
      <c r="C816" s="2" t="s">
        <v>1380</v>
      </c>
      <c r="D816" s="16" t="s">
        <v>239</v>
      </c>
      <c r="E816" s="103">
        <v>25388.9</v>
      </c>
      <c r="F816" s="103">
        <v>25387.9</v>
      </c>
      <c r="G816" s="103">
        <v>1</v>
      </c>
    </row>
    <row r="817" spans="1:7" x14ac:dyDescent="0.25">
      <c r="A817" s="96">
        <v>42867</v>
      </c>
      <c r="B817" s="101">
        <v>4681</v>
      </c>
      <c r="C817" s="2" t="s">
        <v>1380</v>
      </c>
      <c r="D817" s="16" t="s">
        <v>544</v>
      </c>
      <c r="E817" s="103">
        <v>36580</v>
      </c>
      <c r="F817" s="103">
        <v>36579</v>
      </c>
      <c r="G817" s="103">
        <v>1</v>
      </c>
    </row>
    <row r="818" spans="1:7" x14ac:dyDescent="0.25">
      <c r="A818" s="96">
        <v>42695</v>
      </c>
      <c r="B818" s="101">
        <v>4402</v>
      </c>
      <c r="C818" s="2" t="s">
        <v>1380</v>
      </c>
      <c r="D818" s="16" t="s">
        <v>545</v>
      </c>
      <c r="E818" s="103">
        <v>30178.5</v>
      </c>
      <c r="F818" s="103">
        <v>30177.5</v>
      </c>
      <c r="G818" s="103">
        <v>1</v>
      </c>
    </row>
    <row r="819" spans="1:7" x14ac:dyDescent="0.25">
      <c r="A819" s="96">
        <v>40360</v>
      </c>
      <c r="B819" s="101">
        <v>2464</v>
      </c>
      <c r="C819" s="2" t="s">
        <v>1380</v>
      </c>
      <c r="D819" s="16" t="s">
        <v>512</v>
      </c>
      <c r="E819" s="103">
        <v>29145</v>
      </c>
      <c r="F819" s="103">
        <v>29144</v>
      </c>
      <c r="G819" s="103">
        <v>1</v>
      </c>
    </row>
    <row r="820" spans="1:7" x14ac:dyDescent="0.25">
      <c r="A820" s="96">
        <v>38108</v>
      </c>
      <c r="B820" s="101">
        <v>1258</v>
      </c>
      <c r="C820" s="2" t="s">
        <v>1380</v>
      </c>
      <c r="D820" s="16" t="s">
        <v>546</v>
      </c>
      <c r="E820" s="103">
        <v>1</v>
      </c>
      <c r="F820" s="103">
        <v>0</v>
      </c>
      <c r="G820" s="103">
        <v>1</v>
      </c>
    </row>
    <row r="821" spans="1:7" x14ac:dyDescent="0.25">
      <c r="A821" s="96">
        <v>38108</v>
      </c>
      <c r="B821" s="101">
        <v>665</v>
      </c>
      <c r="C821" s="2" t="s">
        <v>1380</v>
      </c>
      <c r="D821" s="16" t="s">
        <v>547</v>
      </c>
      <c r="E821" s="103">
        <v>1</v>
      </c>
      <c r="F821" s="103">
        <v>0</v>
      </c>
      <c r="G821" s="103">
        <v>1</v>
      </c>
    </row>
    <row r="822" spans="1:7" x14ac:dyDescent="0.25">
      <c r="A822" s="96">
        <v>37991</v>
      </c>
      <c r="B822" s="101">
        <v>1255</v>
      </c>
      <c r="C822" s="2" t="s">
        <v>1380</v>
      </c>
      <c r="D822" s="16" t="s">
        <v>548</v>
      </c>
      <c r="E822" s="103">
        <v>1</v>
      </c>
      <c r="F822" s="103">
        <v>0</v>
      </c>
      <c r="G822" s="103">
        <v>1</v>
      </c>
    </row>
    <row r="823" spans="1:7" x14ac:dyDescent="0.25">
      <c r="A823" s="96">
        <v>42080</v>
      </c>
      <c r="B823" s="101">
        <v>3538</v>
      </c>
      <c r="C823" s="2" t="s">
        <v>1380</v>
      </c>
      <c r="D823" s="16" t="s">
        <v>549</v>
      </c>
      <c r="E823" s="103">
        <v>5383.3</v>
      </c>
      <c r="F823" s="103">
        <v>4082.335833333334</v>
      </c>
      <c r="G823" s="103">
        <v>1300.9641666666662</v>
      </c>
    </row>
    <row r="824" spans="1:7" x14ac:dyDescent="0.25">
      <c r="A824" s="107">
        <v>37991</v>
      </c>
      <c r="B824" s="106">
        <v>281</v>
      </c>
      <c r="C824" s="2" t="s">
        <v>1380</v>
      </c>
      <c r="D824" s="17" t="s">
        <v>550</v>
      </c>
      <c r="E824" s="109">
        <v>1</v>
      </c>
      <c r="F824" s="103">
        <v>0</v>
      </c>
      <c r="G824" s="109">
        <v>1</v>
      </c>
    </row>
    <row r="825" spans="1:7" x14ac:dyDescent="0.25">
      <c r="A825" s="107">
        <v>37991</v>
      </c>
      <c r="B825" s="106">
        <v>142</v>
      </c>
      <c r="C825" s="2" t="s">
        <v>1380</v>
      </c>
      <c r="D825" s="17" t="s">
        <v>551</v>
      </c>
      <c r="E825" s="109">
        <v>1</v>
      </c>
      <c r="F825" s="103">
        <v>0</v>
      </c>
      <c r="G825" s="109">
        <v>1</v>
      </c>
    </row>
    <row r="826" spans="1:7" x14ac:dyDescent="0.25">
      <c r="A826" s="96">
        <v>42080</v>
      </c>
      <c r="B826" s="101">
        <v>3549</v>
      </c>
      <c r="C826" s="2" t="s">
        <v>1380</v>
      </c>
      <c r="D826" s="16" t="s">
        <v>552</v>
      </c>
      <c r="E826" s="103">
        <v>5383.3</v>
      </c>
      <c r="F826" s="103">
        <v>4082.335833333334</v>
      </c>
      <c r="G826" s="103">
        <v>1300.9641666666662</v>
      </c>
    </row>
    <row r="827" spans="1:7" x14ac:dyDescent="0.25">
      <c r="A827" s="96">
        <v>42080</v>
      </c>
      <c r="B827" s="101">
        <v>4609</v>
      </c>
      <c r="C827" s="2" t="s">
        <v>1380</v>
      </c>
      <c r="D827" s="16" t="s">
        <v>553</v>
      </c>
      <c r="E827" s="103">
        <v>5383.3</v>
      </c>
      <c r="F827" s="103">
        <v>4082.335833333334</v>
      </c>
      <c r="G827" s="103">
        <v>1300.9641666666662</v>
      </c>
    </row>
    <row r="828" spans="1:7" x14ac:dyDescent="0.25">
      <c r="A828" s="96">
        <v>44673</v>
      </c>
      <c r="B828" s="101">
        <v>5454</v>
      </c>
      <c r="C828" s="2" t="s">
        <v>1380</v>
      </c>
      <c r="D828" s="16" t="s">
        <v>554</v>
      </c>
      <c r="E828" s="103">
        <v>13688</v>
      </c>
      <c r="F828" s="103">
        <v>2281.3333333333335</v>
      </c>
      <c r="G828" s="103">
        <v>11406.666666666666</v>
      </c>
    </row>
    <row r="829" spans="1:7" x14ac:dyDescent="0.25">
      <c r="A829" s="96">
        <v>43168</v>
      </c>
      <c r="B829" s="101">
        <v>4842</v>
      </c>
      <c r="C829" s="2" t="s">
        <v>1380</v>
      </c>
      <c r="D829" s="16" t="s">
        <v>555</v>
      </c>
      <c r="E829" s="103">
        <v>8024</v>
      </c>
      <c r="F829" s="103">
        <v>8022</v>
      </c>
      <c r="G829" s="103">
        <v>1</v>
      </c>
    </row>
    <row r="830" spans="1:7" x14ac:dyDescent="0.25">
      <c r="A830" s="96">
        <v>43616</v>
      </c>
      <c r="B830" s="101">
        <v>5256</v>
      </c>
      <c r="C830" s="2" t="s">
        <v>1380</v>
      </c>
      <c r="D830" s="16" t="s">
        <v>491</v>
      </c>
      <c r="E830" s="103">
        <v>5900</v>
      </c>
      <c r="F830" s="103">
        <v>5900</v>
      </c>
      <c r="G830" s="103">
        <v>1</v>
      </c>
    </row>
    <row r="831" spans="1:7" x14ac:dyDescent="0.25">
      <c r="A831" s="96">
        <v>41443</v>
      </c>
      <c r="B831" s="101">
        <v>3084</v>
      </c>
      <c r="C831" s="2" t="s">
        <v>1380</v>
      </c>
      <c r="D831" s="16" t="s">
        <v>556</v>
      </c>
      <c r="E831" s="103">
        <v>6136</v>
      </c>
      <c r="F831" s="103">
        <v>6135</v>
      </c>
      <c r="G831" s="103">
        <v>1</v>
      </c>
    </row>
    <row r="832" spans="1:7" x14ac:dyDescent="0.25">
      <c r="A832" s="96">
        <v>42867</v>
      </c>
      <c r="B832" s="101">
        <v>4682</v>
      </c>
      <c r="C832" s="2" t="s">
        <v>1380</v>
      </c>
      <c r="D832" s="16" t="s">
        <v>557</v>
      </c>
      <c r="E832" s="103">
        <v>5310</v>
      </c>
      <c r="F832" s="103">
        <v>5309</v>
      </c>
      <c r="G832" s="103">
        <v>1</v>
      </c>
    </row>
    <row r="833" spans="1:7" x14ac:dyDescent="0.25">
      <c r="A833" s="96">
        <v>42867</v>
      </c>
      <c r="B833" s="101">
        <v>4684</v>
      </c>
      <c r="C833" s="2" t="s">
        <v>1380</v>
      </c>
      <c r="D833" s="16" t="s">
        <v>557</v>
      </c>
      <c r="E833" s="103">
        <v>5310</v>
      </c>
      <c r="F833" s="103">
        <v>5309</v>
      </c>
      <c r="G833" s="103">
        <v>1</v>
      </c>
    </row>
    <row r="834" spans="1:7" x14ac:dyDescent="0.25">
      <c r="A834" s="96">
        <v>42234</v>
      </c>
      <c r="B834" s="101">
        <v>3810</v>
      </c>
      <c r="C834" s="2" t="s">
        <v>1380</v>
      </c>
      <c r="D834" s="16" t="s">
        <v>558</v>
      </c>
      <c r="E834" s="103">
        <v>6350</v>
      </c>
      <c r="F834" s="103">
        <v>6349</v>
      </c>
      <c r="G834" s="103">
        <v>1</v>
      </c>
    </row>
    <row r="835" spans="1:7" x14ac:dyDescent="0.25">
      <c r="A835" s="96">
        <v>42762</v>
      </c>
      <c r="B835" s="101">
        <v>4486</v>
      </c>
      <c r="C835" s="2" t="s">
        <v>1380</v>
      </c>
      <c r="D835" s="16" t="s">
        <v>56</v>
      </c>
      <c r="E835" s="103">
        <v>31871.8</v>
      </c>
      <c r="F835" s="103">
        <v>31870.799999999999</v>
      </c>
      <c r="G835" s="103">
        <v>1</v>
      </c>
    </row>
    <row r="836" spans="1:7" x14ac:dyDescent="0.25">
      <c r="A836" s="96">
        <v>37991</v>
      </c>
      <c r="B836" s="101">
        <v>855</v>
      </c>
      <c r="C836" s="2" t="s">
        <v>1380</v>
      </c>
      <c r="D836" s="16" t="s">
        <v>559</v>
      </c>
      <c r="E836" s="103">
        <v>1</v>
      </c>
      <c r="F836" s="103">
        <v>0</v>
      </c>
      <c r="G836" s="103">
        <v>1</v>
      </c>
    </row>
    <row r="837" spans="1:7" x14ac:dyDescent="0.25">
      <c r="A837" s="96">
        <v>40185</v>
      </c>
      <c r="B837" s="101">
        <v>2507</v>
      </c>
      <c r="C837" s="2" t="s">
        <v>1380</v>
      </c>
      <c r="D837" s="16" t="s">
        <v>560</v>
      </c>
      <c r="E837" s="103">
        <v>4060</v>
      </c>
      <c r="F837" s="103">
        <v>4059</v>
      </c>
      <c r="G837" s="103">
        <v>1</v>
      </c>
    </row>
    <row r="838" spans="1:7" x14ac:dyDescent="0.25">
      <c r="A838" s="96">
        <v>42080</v>
      </c>
      <c r="B838" s="101">
        <v>3445</v>
      </c>
      <c r="C838" s="2" t="s">
        <v>1380</v>
      </c>
      <c r="D838" s="16" t="s">
        <v>561</v>
      </c>
      <c r="E838" s="103">
        <v>13366</v>
      </c>
      <c r="F838" s="103">
        <v>10135.883333333333</v>
      </c>
      <c r="G838" s="103">
        <v>3230.1166666666668</v>
      </c>
    </row>
    <row r="839" spans="1:7" x14ac:dyDescent="0.25">
      <c r="A839" s="96">
        <v>42787</v>
      </c>
      <c r="B839" s="101">
        <v>4567</v>
      </c>
      <c r="C839" s="2" t="s">
        <v>1380</v>
      </c>
      <c r="D839" s="16" t="s">
        <v>72</v>
      </c>
      <c r="E839" s="103">
        <v>5929.5</v>
      </c>
      <c r="F839" s="103">
        <v>3360.05</v>
      </c>
      <c r="G839" s="103">
        <v>2569.4499999999998</v>
      </c>
    </row>
    <row r="840" spans="1:7" x14ac:dyDescent="0.25">
      <c r="A840" s="96">
        <v>42787</v>
      </c>
      <c r="B840" s="101">
        <v>4569</v>
      </c>
      <c r="C840" s="2" t="s">
        <v>1380</v>
      </c>
      <c r="D840" s="16" t="s">
        <v>72</v>
      </c>
      <c r="E840" s="103">
        <v>5929.5</v>
      </c>
      <c r="F840" s="103">
        <v>3360.05</v>
      </c>
      <c r="G840" s="103">
        <v>2569.4499999999998</v>
      </c>
    </row>
    <row r="841" spans="1:7" x14ac:dyDescent="0.25">
      <c r="A841" s="96">
        <v>42787</v>
      </c>
      <c r="B841" s="101">
        <v>4563</v>
      </c>
      <c r="C841" s="2" t="s">
        <v>1380</v>
      </c>
      <c r="D841" s="16" t="s">
        <v>72</v>
      </c>
      <c r="E841" s="103">
        <v>5929.5</v>
      </c>
      <c r="F841" s="103">
        <v>3360.05</v>
      </c>
      <c r="G841" s="103">
        <v>2569.4499999999998</v>
      </c>
    </row>
    <row r="842" spans="1:7" x14ac:dyDescent="0.25">
      <c r="A842" s="96">
        <v>37991</v>
      </c>
      <c r="B842" s="101">
        <v>856</v>
      </c>
      <c r="C842" s="2" t="s">
        <v>1380</v>
      </c>
      <c r="D842" s="16" t="s">
        <v>562</v>
      </c>
      <c r="E842" s="103">
        <v>1</v>
      </c>
      <c r="F842" s="103">
        <v>0</v>
      </c>
      <c r="G842" s="103">
        <v>1</v>
      </c>
    </row>
    <row r="843" spans="1:7" x14ac:dyDescent="0.25">
      <c r="A843" s="96">
        <v>42552</v>
      </c>
      <c r="B843" s="101">
        <v>3999</v>
      </c>
      <c r="C843" s="2" t="s">
        <v>1380</v>
      </c>
      <c r="D843" s="16" t="s">
        <v>563</v>
      </c>
      <c r="E843" s="103">
        <v>1</v>
      </c>
      <c r="F843" s="103">
        <v>0</v>
      </c>
      <c r="G843" s="103">
        <v>1</v>
      </c>
    </row>
    <row r="844" spans="1:7" x14ac:dyDescent="0.25">
      <c r="A844" s="96">
        <v>42782</v>
      </c>
      <c r="B844" s="101">
        <v>4544</v>
      </c>
      <c r="C844" s="2" t="s">
        <v>1380</v>
      </c>
      <c r="D844" s="16" t="s">
        <v>127</v>
      </c>
      <c r="E844" s="103">
        <v>24190</v>
      </c>
      <c r="F844" s="103">
        <v>13707.666666666668</v>
      </c>
      <c r="G844" s="103">
        <v>10482.333333333332</v>
      </c>
    </row>
    <row r="845" spans="1:7" x14ac:dyDescent="0.25">
      <c r="A845" s="96">
        <v>42782</v>
      </c>
      <c r="B845" s="101">
        <v>4545</v>
      </c>
      <c r="C845" s="2" t="s">
        <v>1380</v>
      </c>
      <c r="D845" s="16" t="s">
        <v>127</v>
      </c>
      <c r="E845" s="103">
        <v>24190</v>
      </c>
      <c r="F845" s="103">
        <v>13707.666666666668</v>
      </c>
      <c r="G845" s="103">
        <v>10482.333333333332</v>
      </c>
    </row>
    <row r="846" spans="1:7" x14ac:dyDescent="0.25">
      <c r="A846" s="96">
        <v>42782</v>
      </c>
      <c r="B846" s="101">
        <v>4546</v>
      </c>
      <c r="C846" s="2" t="s">
        <v>1380</v>
      </c>
      <c r="D846" s="16" t="s">
        <v>127</v>
      </c>
      <c r="E846" s="103">
        <v>24190</v>
      </c>
      <c r="F846" s="103">
        <v>13707.666666666668</v>
      </c>
      <c r="G846" s="103">
        <v>10482.333333333332</v>
      </c>
    </row>
    <row r="847" spans="1:7" x14ac:dyDescent="0.25">
      <c r="A847" s="96">
        <v>42782</v>
      </c>
      <c r="B847" s="101">
        <v>4547</v>
      </c>
      <c r="C847" s="2" t="s">
        <v>1380</v>
      </c>
      <c r="D847" s="16" t="s">
        <v>127</v>
      </c>
      <c r="E847" s="103">
        <v>24190</v>
      </c>
      <c r="F847" s="103">
        <v>13707.666666666668</v>
      </c>
      <c r="G847" s="103">
        <v>10482.333333333332</v>
      </c>
    </row>
    <row r="848" spans="1:7" x14ac:dyDescent="0.25">
      <c r="A848" s="96">
        <v>41700</v>
      </c>
      <c r="B848" s="169">
        <v>3136</v>
      </c>
      <c r="C848" s="2" t="s">
        <v>1380</v>
      </c>
      <c r="D848" s="16" t="s">
        <v>564</v>
      </c>
      <c r="E848" s="103">
        <v>15930</v>
      </c>
      <c r="F848" s="103">
        <v>13673.25</v>
      </c>
      <c r="G848" s="103">
        <v>2256.75</v>
      </c>
    </row>
    <row r="849" spans="1:7" x14ac:dyDescent="0.25">
      <c r="A849" s="166">
        <v>42733</v>
      </c>
      <c r="B849" s="97">
        <v>4427</v>
      </c>
      <c r="C849" s="2" t="s">
        <v>1380</v>
      </c>
      <c r="D849" s="16" t="s">
        <v>565</v>
      </c>
      <c r="E849" s="125">
        <v>699212</v>
      </c>
      <c r="F849" s="103">
        <v>699212</v>
      </c>
      <c r="G849" s="125">
        <v>1</v>
      </c>
    </row>
    <row r="850" spans="1:7" x14ac:dyDescent="0.25">
      <c r="A850" s="96">
        <v>41421</v>
      </c>
      <c r="B850" s="101">
        <v>3054</v>
      </c>
      <c r="C850" s="2" t="s">
        <v>1380</v>
      </c>
      <c r="D850" s="16" t="s">
        <v>239</v>
      </c>
      <c r="E850" s="103">
        <v>25388.9</v>
      </c>
      <c r="F850" s="103">
        <f>[1]RR.hh.!K1</f>
        <v>25387.9</v>
      </c>
      <c r="G850" s="140">
        <f>[1]RR.hh.!L1</f>
        <v>1</v>
      </c>
    </row>
    <row r="851" spans="1:7" x14ac:dyDescent="0.25">
      <c r="A851" s="96">
        <v>42677</v>
      </c>
      <c r="B851" s="101">
        <v>4386</v>
      </c>
      <c r="C851" s="2" t="s">
        <v>1380</v>
      </c>
      <c r="D851" s="16" t="s">
        <v>59</v>
      </c>
      <c r="E851" s="103">
        <v>6608</v>
      </c>
      <c r="F851" s="103">
        <f>[1]RR.hh.!K2</f>
        <v>3909.7333333333331</v>
      </c>
      <c r="G851" s="140">
        <f>[1]RR.hh.!L2</f>
        <v>2698.2666666666669</v>
      </c>
    </row>
    <row r="852" spans="1:7" x14ac:dyDescent="0.25">
      <c r="A852" s="96">
        <v>42677</v>
      </c>
      <c r="B852" s="101">
        <v>4388</v>
      </c>
      <c r="C852" s="2" t="s">
        <v>1380</v>
      </c>
      <c r="D852" s="16" t="s">
        <v>59</v>
      </c>
      <c r="E852" s="103">
        <v>6608</v>
      </c>
      <c r="F852" s="103">
        <f>[1]RR.hh.!K3</f>
        <v>3909.7333333333331</v>
      </c>
      <c r="G852" s="140">
        <f>[1]RR.hh.!L3</f>
        <v>2698.2666666666669</v>
      </c>
    </row>
    <row r="853" spans="1:7" x14ac:dyDescent="0.25">
      <c r="A853" s="96">
        <v>42677</v>
      </c>
      <c r="B853" s="101">
        <v>4382</v>
      </c>
      <c r="C853" s="2" t="s">
        <v>1380</v>
      </c>
      <c r="D853" s="16" t="s">
        <v>59</v>
      </c>
      <c r="E853" s="103">
        <v>6608</v>
      </c>
      <c r="F853" s="103">
        <f>[1]RR.hh.!K4</f>
        <v>3909.7333333333331</v>
      </c>
      <c r="G853" s="140">
        <f>[1]RR.hh.!L4</f>
        <v>2698.2666666666669</v>
      </c>
    </row>
    <row r="854" spans="1:7" x14ac:dyDescent="0.25">
      <c r="A854" s="96">
        <v>43762</v>
      </c>
      <c r="B854" s="101">
        <v>5301</v>
      </c>
      <c r="C854" s="2" t="s">
        <v>1380</v>
      </c>
      <c r="D854" s="16" t="s">
        <v>566</v>
      </c>
      <c r="E854" s="103">
        <v>7670</v>
      </c>
      <c r="F854" s="103">
        <f>[1]RR.hh.!K5</f>
        <v>2301</v>
      </c>
      <c r="G854" s="140">
        <f>[1]RR.hh.!L5</f>
        <v>5369</v>
      </c>
    </row>
    <row r="855" spans="1:7" x14ac:dyDescent="0.25">
      <c r="A855" s="96">
        <v>40360</v>
      </c>
      <c r="B855" s="101">
        <v>2652</v>
      </c>
      <c r="C855" s="2" t="s">
        <v>1380</v>
      </c>
      <c r="D855" s="16" t="s">
        <v>289</v>
      </c>
      <c r="E855" s="103">
        <v>5916</v>
      </c>
      <c r="F855" s="103">
        <f>[1]RR.hh.!K6</f>
        <v>5915</v>
      </c>
      <c r="G855" s="140">
        <f>[1]RR.hh.!L6</f>
        <v>1</v>
      </c>
    </row>
    <row r="856" spans="1:7" x14ac:dyDescent="0.25">
      <c r="A856" s="96">
        <v>43616</v>
      </c>
      <c r="B856" s="101">
        <v>5252</v>
      </c>
      <c r="C856" s="2" t="s">
        <v>1380</v>
      </c>
      <c r="D856" s="16" t="s">
        <v>567</v>
      </c>
      <c r="E856" s="103">
        <v>19900</v>
      </c>
      <c r="F856" s="103">
        <f>[1]RR.hh.!K7</f>
        <v>19900</v>
      </c>
      <c r="G856" s="140">
        <f>[1]RR.hh.!L7</f>
        <v>1</v>
      </c>
    </row>
    <row r="857" spans="1:7" x14ac:dyDescent="0.25">
      <c r="A857" s="96">
        <v>38108</v>
      </c>
      <c r="B857" s="101">
        <v>1378</v>
      </c>
      <c r="C857" s="2" t="s">
        <v>1380</v>
      </c>
      <c r="D857" s="16" t="s">
        <v>568</v>
      </c>
      <c r="E857" s="103">
        <v>1</v>
      </c>
      <c r="F857" s="103">
        <f>[1]RR.hh.!K8</f>
        <v>0</v>
      </c>
      <c r="G857" s="140">
        <f>[1]RR.hh.!L8</f>
        <v>1</v>
      </c>
    </row>
    <row r="858" spans="1:7" x14ac:dyDescent="0.25">
      <c r="A858" s="96"/>
      <c r="B858" s="101"/>
      <c r="C858" s="2"/>
      <c r="D858" s="16"/>
      <c r="E858" s="103"/>
      <c r="F858" s="103"/>
      <c r="G858" s="103"/>
    </row>
    <row r="860" spans="1:7" ht="14.25" x14ac:dyDescent="0.2">
      <c r="A860" s="162" t="s">
        <v>31</v>
      </c>
      <c r="B860" s="211" t="s">
        <v>595</v>
      </c>
      <c r="C860" s="211"/>
      <c r="E860" s="129"/>
      <c r="F860" s="129"/>
      <c r="G860" s="128"/>
    </row>
    <row r="861" spans="1:7" ht="12.75" x14ac:dyDescent="0.2">
      <c r="A861" s="204" t="s">
        <v>1</v>
      </c>
      <c r="B861" s="205"/>
      <c r="C861" s="205"/>
      <c r="D861" s="205"/>
      <c r="E861" s="205"/>
      <c r="F861" s="205"/>
      <c r="G861" s="206"/>
    </row>
    <row r="862" spans="1:7" ht="30" x14ac:dyDescent="0.2">
      <c r="A862" s="163" t="s">
        <v>2</v>
      </c>
      <c r="B862" s="164" t="s">
        <v>3</v>
      </c>
      <c r="C862" s="1" t="s">
        <v>4</v>
      </c>
      <c r="D862" s="8" t="s">
        <v>5</v>
      </c>
      <c r="E862" s="130" t="s">
        <v>6</v>
      </c>
      <c r="F862" s="131" t="s">
        <v>7</v>
      </c>
      <c r="G862" s="131" t="s">
        <v>8</v>
      </c>
    </row>
    <row r="863" spans="1:7" x14ac:dyDescent="0.25">
      <c r="A863" s="182">
        <v>42080</v>
      </c>
      <c r="B863" s="183">
        <v>3599</v>
      </c>
      <c r="C863" s="2" t="s">
        <v>1380</v>
      </c>
      <c r="D863" s="16" t="s">
        <v>570</v>
      </c>
      <c r="E863" s="103">
        <v>1</v>
      </c>
      <c r="F863" s="103">
        <v>0</v>
      </c>
      <c r="G863" s="103">
        <v>1</v>
      </c>
    </row>
    <row r="864" spans="1:7" x14ac:dyDescent="0.25">
      <c r="A864" s="96">
        <v>37991</v>
      </c>
      <c r="B864" s="101">
        <v>657</v>
      </c>
      <c r="C864" s="2" t="s">
        <v>1380</v>
      </c>
      <c r="D864" s="16" t="s">
        <v>571</v>
      </c>
      <c r="E864" s="103">
        <v>1</v>
      </c>
      <c r="F864" s="103">
        <v>0</v>
      </c>
      <c r="G864" s="103">
        <v>1</v>
      </c>
    </row>
    <row r="865" spans="1:7" x14ac:dyDescent="0.25">
      <c r="A865" s="96">
        <v>38108</v>
      </c>
      <c r="B865" s="101">
        <v>3252</v>
      </c>
      <c r="C865" s="2" t="s">
        <v>1380</v>
      </c>
      <c r="D865" s="16" t="s">
        <v>572</v>
      </c>
      <c r="E865" s="103">
        <v>5646.3</v>
      </c>
      <c r="F865" s="103">
        <v>4187.6725000000006</v>
      </c>
      <c r="G865" s="103">
        <v>1458.6274999999996</v>
      </c>
    </row>
    <row r="866" spans="1:7" x14ac:dyDescent="0.25">
      <c r="A866" s="96">
        <v>42136</v>
      </c>
      <c r="B866" s="101">
        <v>4613</v>
      </c>
      <c r="C866" s="2" t="s">
        <v>1380</v>
      </c>
      <c r="D866" s="16" t="s">
        <v>573</v>
      </c>
      <c r="E866" s="103">
        <v>1</v>
      </c>
      <c r="F866" s="103">
        <v>0</v>
      </c>
      <c r="G866" s="103">
        <v>1</v>
      </c>
    </row>
    <row r="867" spans="1:7" x14ac:dyDescent="0.25">
      <c r="A867" s="96">
        <v>38108</v>
      </c>
      <c r="B867" s="101">
        <v>216</v>
      </c>
      <c r="C867" s="2" t="s">
        <v>1380</v>
      </c>
      <c r="D867" s="16" t="s">
        <v>574</v>
      </c>
      <c r="E867" s="103">
        <v>1</v>
      </c>
      <c r="F867" s="103">
        <v>0</v>
      </c>
      <c r="G867" s="103">
        <v>1</v>
      </c>
    </row>
    <row r="868" spans="1:7" x14ac:dyDescent="0.25">
      <c r="A868" s="96">
        <v>38108</v>
      </c>
      <c r="B868" s="101">
        <v>221</v>
      </c>
      <c r="C868" s="2" t="s">
        <v>1380</v>
      </c>
      <c r="D868" s="16" t="s">
        <v>42</v>
      </c>
      <c r="E868" s="103">
        <v>1</v>
      </c>
      <c r="F868" s="103">
        <v>0</v>
      </c>
      <c r="G868" s="103">
        <v>1</v>
      </c>
    </row>
    <row r="869" spans="1:7" x14ac:dyDescent="0.25">
      <c r="A869" s="96">
        <v>38108</v>
      </c>
      <c r="B869" s="101">
        <v>224</v>
      </c>
      <c r="C869" s="2" t="s">
        <v>1380</v>
      </c>
      <c r="D869" s="16" t="s">
        <v>42</v>
      </c>
      <c r="E869" s="103">
        <v>9794</v>
      </c>
      <c r="F869" s="103">
        <v>6855.7999999999993</v>
      </c>
      <c r="G869" s="103">
        <v>2938.2000000000007</v>
      </c>
    </row>
    <row r="870" spans="1:7" x14ac:dyDescent="0.25">
      <c r="A870" s="96">
        <v>42286</v>
      </c>
      <c r="B870" s="101">
        <v>3883</v>
      </c>
      <c r="C870" s="2" t="s">
        <v>1380</v>
      </c>
      <c r="D870" s="16" t="s">
        <v>575</v>
      </c>
      <c r="E870" s="103">
        <v>9794</v>
      </c>
      <c r="F870" s="103">
        <v>6855.7999999999993</v>
      </c>
      <c r="G870" s="103">
        <v>2938.2000000000007</v>
      </c>
    </row>
    <row r="871" spans="1:7" x14ac:dyDescent="0.25">
      <c r="A871" s="96">
        <v>42286</v>
      </c>
      <c r="B871" s="101">
        <v>3884</v>
      </c>
      <c r="C871" s="2" t="s">
        <v>1380</v>
      </c>
      <c r="D871" s="16" t="s">
        <v>576</v>
      </c>
      <c r="E871" s="103">
        <v>4850</v>
      </c>
      <c r="F871" s="103">
        <v>2505.833333333333</v>
      </c>
      <c r="G871" s="103">
        <v>2344.166666666667</v>
      </c>
    </row>
    <row r="872" spans="1:7" x14ac:dyDescent="0.25">
      <c r="A872" s="96">
        <v>42969</v>
      </c>
      <c r="B872" s="101">
        <v>4728</v>
      </c>
      <c r="C872" s="2" t="s">
        <v>1380</v>
      </c>
      <c r="D872" s="16" t="s">
        <v>577</v>
      </c>
      <c r="E872" s="103">
        <v>4850</v>
      </c>
      <c r="F872" s="103">
        <v>2505.833333333333</v>
      </c>
      <c r="G872" s="103">
        <v>2344.166666666667</v>
      </c>
    </row>
    <row r="873" spans="1:7" x14ac:dyDescent="0.25">
      <c r="A873" s="96">
        <v>42969</v>
      </c>
      <c r="B873" s="101">
        <v>4740</v>
      </c>
      <c r="C873" s="2" t="s">
        <v>1380</v>
      </c>
      <c r="D873" s="16" t="s">
        <v>578</v>
      </c>
      <c r="E873" s="103">
        <v>4428.54</v>
      </c>
      <c r="F873" s="103">
        <v>3358.3094999999998</v>
      </c>
      <c r="G873" s="103">
        <v>1070.2305000000001</v>
      </c>
    </row>
    <row r="874" spans="1:7" x14ac:dyDescent="0.25">
      <c r="A874" s="96">
        <v>42087</v>
      </c>
      <c r="B874" s="101">
        <v>3469</v>
      </c>
      <c r="C874" s="2" t="s">
        <v>1380</v>
      </c>
      <c r="D874" s="16" t="s">
        <v>579</v>
      </c>
      <c r="E874" s="103">
        <v>35754</v>
      </c>
      <c r="F874" s="103">
        <v>35753</v>
      </c>
      <c r="G874" s="103">
        <v>1</v>
      </c>
    </row>
    <row r="875" spans="1:7" x14ac:dyDescent="0.25">
      <c r="A875" s="96">
        <v>42864</v>
      </c>
      <c r="B875" s="101">
        <v>4679</v>
      </c>
      <c r="C875" s="2" t="s">
        <v>1380</v>
      </c>
      <c r="D875" s="16" t="s">
        <v>580</v>
      </c>
      <c r="E875" s="103">
        <v>7233.4</v>
      </c>
      <c r="F875" s="103">
        <v>4159.2049999999999</v>
      </c>
      <c r="G875" s="103">
        <v>3074.1949999999997</v>
      </c>
    </row>
    <row r="876" spans="1:7" x14ac:dyDescent="0.25">
      <c r="A876" s="96">
        <v>42753</v>
      </c>
      <c r="B876" s="101">
        <v>4444</v>
      </c>
      <c r="C876" s="2" t="s">
        <v>1380</v>
      </c>
      <c r="D876" s="16" t="s">
        <v>90</v>
      </c>
      <c r="E876" s="103">
        <v>7233.4</v>
      </c>
      <c r="F876" s="103">
        <v>4159.2049999999999</v>
      </c>
      <c r="G876" s="103">
        <v>3074.1949999999997</v>
      </c>
    </row>
    <row r="877" spans="1:7" x14ac:dyDescent="0.25">
      <c r="A877" s="96">
        <v>42753</v>
      </c>
      <c r="B877" s="101">
        <v>4445</v>
      </c>
      <c r="C877" s="2" t="s">
        <v>1380</v>
      </c>
      <c r="D877" s="16" t="s">
        <v>90</v>
      </c>
      <c r="E877" s="103">
        <v>32810</v>
      </c>
      <c r="F877" s="103">
        <v>32809</v>
      </c>
      <c r="G877" s="103">
        <v>1</v>
      </c>
    </row>
    <row r="878" spans="1:7" x14ac:dyDescent="0.25">
      <c r="A878" s="96">
        <v>42087</v>
      </c>
      <c r="B878" s="101">
        <v>3398</v>
      </c>
      <c r="C878" s="2" t="s">
        <v>1380</v>
      </c>
      <c r="D878" s="16" t="s">
        <v>581</v>
      </c>
      <c r="E878" s="103">
        <v>32035</v>
      </c>
      <c r="F878" s="103">
        <v>32034</v>
      </c>
      <c r="G878" s="103">
        <v>1</v>
      </c>
    </row>
    <row r="879" spans="1:7" x14ac:dyDescent="0.25">
      <c r="A879" s="96">
        <v>42008</v>
      </c>
      <c r="B879" s="101">
        <v>3579</v>
      </c>
      <c r="C879" s="2" t="s">
        <v>1380</v>
      </c>
      <c r="D879" s="16" t="s">
        <v>582</v>
      </c>
      <c r="E879" s="103">
        <v>26442.57</v>
      </c>
      <c r="F879" s="103">
        <v>26441.57</v>
      </c>
      <c r="G879" s="103">
        <v>1</v>
      </c>
    </row>
    <row r="880" spans="1:7" x14ac:dyDescent="0.25">
      <c r="A880" s="96">
        <v>41859</v>
      </c>
      <c r="B880" s="101">
        <v>3189</v>
      </c>
      <c r="C880" s="2" t="s">
        <v>1380</v>
      </c>
      <c r="D880" s="16" t="s">
        <v>583</v>
      </c>
      <c r="E880" s="103">
        <v>5428</v>
      </c>
      <c r="F880" s="103">
        <v>4116.2333333333327</v>
      </c>
      <c r="G880" s="103">
        <v>1311.7666666666673</v>
      </c>
    </row>
    <row r="881" spans="1:7" x14ac:dyDescent="0.25">
      <c r="A881" s="96">
        <v>42089</v>
      </c>
      <c r="B881" s="101">
        <v>3480</v>
      </c>
      <c r="C881" s="2" t="s">
        <v>1380</v>
      </c>
      <c r="D881" s="16" t="s">
        <v>584</v>
      </c>
      <c r="E881" s="103">
        <v>1</v>
      </c>
      <c r="F881" s="141">
        <v>0</v>
      </c>
      <c r="G881" s="103">
        <v>1</v>
      </c>
    </row>
    <row r="882" spans="1:7" x14ac:dyDescent="0.25">
      <c r="A882" s="96">
        <v>38108</v>
      </c>
      <c r="B882" s="101">
        <v>648</v>
      </c>
      <c r="C882" s="2" t="s">
        <v>1380</v>
      </c>
      <c r="D882" s="16" t="s">
        <v>585</v>
      </c>
      <c r="E882" s="103">
        <v>22538</v>
      </c>
      <c r="F882" s="103">
        <v>22537</v>
      </c>
      <c r="G882" s="103">
        <v>1</v>
      </c>
    </row>
    <row r="883" spans="1:7" x14ac:dyDescent="0.25">
      <c r="A883" s="96">
        <v>42087</v>
      </c>
      <c r="B883" s="101">
        <v>3399</v>
      </c>
      <c r="C883" s="2" t="s">
        <v>1380</v>
      </c>
      <c r="D883" s="16" t="s">
        <v>586</v>
      </c>
      <c r="E883" s="103">
        <v>5664</v>
      </c>
      <c r="F883" s="103">
        <v>5663</v>
      </c>
      <c r="G883" s="103">
        <v>1</v>
      </c>
    </row>
    <row r="884" spans="1:7" x14ac:dyDescent="0.25">
      <c r="A884" s="96">
        <v>42887</v>
      </c>
      <c r="B884" s="101">
        <v>4754</v>
      </c>
      <c r="C884" s="2" t="s">
        <v>1380</v>
      </c>
      <c r="D884" s="16" t="s">
        <v>262</v>
      </c>
      <c r="E884" s="103">
        <v>7900</v>
      </c>
      <c r="F884" s="103">
        <v>7899</v>
      </c>
      <c r="G884" s="103">
        <v>1</v>
      </c>
    </row>
    <row r="885" spans="1:7" x14ac:dyDescent="0.25">
      <c r="A885" s="96">
        <v>42087</v>
      </c>
      <c r="B885" s="101">
        <v>3396</v>
      </c>
      <c r="C885" s="2" t="s">
        <v>1380</v>
      </c>
      <c r="D885" s="16" t="s">
        <v>587</v>
      </c>
      <c r="E885" s="103">
        <v>5295.8</v>
      </c>
      <c r="F885" s="103">
        <v>5294.8</v>
      </c>
      <c r="G885" s="103">
        <v>1</v>
      </c>
    </row>
    <row r="886" spans="1:7" x14ac:dyDescent="0.25">
      <c r="A886" s="96">
        <v>41421</v>
      </c>
      <c r="B886" s="101">
        <v>3070</v>
      </c>
      <c r="C886" s="2" t="s">
        <v>1380</v>
      </c>
      <c r="D886" s="16" t="s">
        <v>588</v>
      </c>
      <c r="E886" s="103">
        <v>6780</v>
      </c>
      <c r="F886" s="103">
        <v>6779</v>
      </c>
      <c r="G886" s="103">
        <v>1</v>
      </c>
    </row>
    <row r="887" spans="1:7" x14ac:dyDescent="0.25">
      <c r="A887" s="96">
        <v>41057</v>
      </c>
      <c r="B887" s="101">
        <v>2861</v>
      </c>
      <c r="C887" s="2" t="s">
        <v>1380</v>
      </c>
      <c r="D887" s="16" t="s">
        <v>589</v>
      </c>
      <c r="E887" s="103">
        <v>6900</v>
      </c>
      <c r="F887" s="103">
        <v>6899</v>
      </c>
      <c r="G887" s="103">
        <v>1</v>
      </c>
    </row>
    <row r="888" spans="1:7" x14ac:dyDescent="0.25">
      <c r="A888" s="96">
        <v>42119</v>
      </c>
      <c r="B888" s="101">
        <v>3627</v>
      </c>
      <c r="C888" s="2" t="s">
        <v>1380</v>
      </c>
      <c r="D888" s="16" t="s">
        <v>590</v>
      </c>
      <c r="E888" s="103">
        <v>11804.79</v>
      </c>
      <c r="F888" s="103">
        <v>11802.79</v>
      </c>
      <c r="G888" s="103">
        <v>1</v>
      </c>
    </row>
    <row r="889" spans="1:7" x14ac:dyDescent="0.25">
      <c r="A889" s="96">
        <v>42552</v>
      </c>
      <c r="B889" s="101">
        <v>3958</v>
      </c>
      <c r="C889" s="2" t="s">
        <v>1380</v>
      </c>
      <c r="D889" s="16" t="s">
        <v>591</v>
      </c>
      <c r="E889" s="103">
        <v>31999.99</v>
      </c>
      <c r="F889" s="103">
        <v>31998.99</v>
      </c>
      <c r="G889" s="103">
        <v>1</v>
      </c>
    </row>
    <row r="890" spans="1:7" x14ac:dyDescent="0.25">
      <c r="A890" s="96">
        <v>42668</v>
      </c>
      <c r="B890" s="101">
        <v>4282</v>
      </c>
      <c r="C890" s="2" t="s">
        <v>1380</v>
      </c>
      <c r="D890" s="16" t="s">
        <v>592</v>
      </c>
      <c r="E890" s="103">
        <v>5369</v>
      </c>
      <c r="F890" s="103">
        <v>4071.4916666666668</v>
      </c>
      <c r="G890" s="103">
        <v>1297.5083333333332</v>
      </c>
    </row>
    <row r="891" spans="1:7" x14ac:dyDescent="0.25">
      <c r="A891" s="96">
        <v>42089</v>
      </c>
      <c r="B891" s="101">
        <v>3482</v>
      </c>
      <c r="C891" s="2" t="s">
        <v>1380</v>
      </c>
      <c r="D891" s="16" t="s">
        <v>593</v>
      </c>
      <c r="E891" s="103">
        <v>5929.5</v>
      </c>
      <c r="F891" s="103">
        <v>2964.75</v>
      </c>
      <c r="G891" s="103">
        <v>2964.75</v>
      </c>
    </row>
    <row r="892" spans="1:7" x14ac:dyDescent="0.25">
      <c r="A892" s="96">
        <v>43010</v>
      </c>
      <c r="B892" s="101">
        <v>4774</v>
      </c>
      <c r="C892" s="2" t="s">
        <v>1380</v>
      </c>
      <c r="D892" s="16" t="s">
        <v>241</v>
      </c>
      <c r="E892" s="103">
        <v>5929.5</v>
      </c>
      <c r="F892" s="103">
        <v>2964.75</v>
      </c>
      <c r="G892" s="103">
        <v>2964.75</v>
      </c>
    </row>
    <row r="893" spans="1:7" x14ac:dyDescent="0.25">
      <c r="A893" s="96">
        <v>43010</v>
      </c>
      <c r="B893" s="101">
        <v>4775</v>
      </c>
      <c r="C893" s="2" t="s">
        <v>1380</v>
      </c>
      <c r="D893" s="16" t="s">
        <v>241</v>
      </c>
      <c r="E893" s="103">
        <v>5929.5</v>
      </c>
      <c r="F893" s="103">
        <v>2964.75</v>
      </c>
      <c r="G893" s="103">
        <v>2964.75</v>
      </c>
    </row>
    <row r="894" spans="1:7" x14ac:dyDescent="0.25">
      <c r="A894" s="96">
        <v>43010</v>
      </c>
      <c r="B894" s="101">
        <v>4776</v>
      </c>
      <c r="C894" s="2" t="s">
        <v>1380</v>
      </c>
      <c r="D894" s="16" t="s">
        <v>241</v>
      </c>
      <c r="E894" s="103">
        <v>5929.5</v>
      </c>
      <c r="F894" s="103">
        <v>3360.05</v>
      </c>
      <c r="G894" s="103">
        <v>2569.4499999999998</v>
      </c>
    </row>
    <row r="895" spans="1:7" x14ac:dyDescent="0.25">
      <c r="A895" s="96">
        <v>42787</v>
      </c>
      <c r="B895" s="101">
        <v>4559</v>
      </c>
      <c r="C895" s="2" t="s">
        <v>1380</v>
      </c>
      <c r="D895" s="16" t="s">
        <v>342</v>
      </c>
      <c r="E895" s="103">
        <v>790</v>
      </c>
      <c r="F895" s="103">
        <v>789</v>
      </c>
      <c r="G895" s="103">
        <v>1</v>
      </c>
    </row>
    <row r="896" spans="1:7" x14ac:dyDescent="0.25">
      <c r="A896" s="96">
        <v>41998</v>
      </c>
      <c r="B896" s="101">
        <v>3397</v>
      </c>
      <c r="C896" s="2" t="s">
        <v>1380</v>
      </c>
      <c r="D896" s="16" t="s">
        <v>594</v>
      </c>
      <c r="E896" s="103"/>
      <c r="F896" s="103"/>
      <c r="G896" s="103"/>
    </row>
    <row r="898" spans="1:7" ht="14.25" x14ac:dyDescent="0.2">
      <c r="A898" s="162" t="s">
        <v>31</v>
      </c>
      <c r="B898" s="211" t="s">
        <v>628</v>
      </c>
      <c r="C898" s="211"/>
      <c r="E898" s="129"/>
      <c r="F898" s="129"/>
      <c r="G898" s="128"/>
    </row>
    <row r="899" spans="1:7" ht="12.75" x14ac:dyDescent="0.2">
      <c r="A899" s="204" t="s">
        <v>1</v>
      </c>
      <c r="B899" s="205"/>
      <c r="C899" s="205"/>
      <c r="D899" s="205"/>
      <c r="E899" s="205"/>
      <c r="F899" s="205"/>
      <c r="G899" s="206"/>
    </row>
    <row r="900" spans="1:7" ht="30" x14ac:dyDescent="0.2">
      <c r="A900" s="163" t="s">
        <v>2</v>
      </c>
      <c r="B900" s="164" t="s">
        <v>3</v>
      </c>
      <c r="C900" s="1" t="s">
        <v>4</v>
      </c>
      <c r="D900" s="8" t="s">
        <v>5</v>
      </c>
      <c r="E900" s="130" t="s">
        <v>6</v>
      </c>
      <c r="F900" s="131" t="s">
        <v>7</v>
      </c>
      <c r="G900" s="131" t="s">
        <v>8</v>
      </c>
    </row>
    <row r="901" spans="1:7" x14ac:dyDescent="0.25">
      <c r="A901" s="96">
        <v>44564</v>
      </c>
      <c r="B901" s="101">
        <v>5384</v>
      </c>
      <c r="C901" s="2" t="s">
        <v>1380</v>
      </c>
      <c r="D901" s="16" t="s">
        <v>596</v>
      </c>
      <c r="E901" s="103">
        <v>6195</v>
      </c>
      <c r="F901" s="103">
        <v>0</v>
      </c>
      <c r="G901" s="103">
        <v>6195</v>
      </c>
    </row>
    <row r="902" spans="1:7" x14ac:dyDescent="0.25">
      <c r="A902" s="96">
        <v>41240</v>
      </c>
      <c r="B902" s="101">
        <v>2954</v>
      </c>
      <c r="C902" s="2" t="s">
        <v>1380</v>
      </c>
      <c r="D902" s="16" t="s">
        <v>597</v>
      </c>
      <c r="E902" s="103">
        <v>21495</v>
      </c>
      <c r="F902" s="103">
        <v>21315.875</v>
      </c>
      <c r="G902" s="103">
        <v>179.125</v>
      </c>
    </row>
    <row r="903" spans="1:7" x14ac:dyDescent="0.25">
      <c r="A903" s="96">
        <v>40185</v>
      </c>
      <c r="B903" s="101">
        <v>2516</v>
      </c>
      <c r="C903" s="2" t="s">
        <v>1380</v>
      </c>
      <c r="D903" s="16" t="s">
        <v>598</v>
      </c>
      <c r="E903" s="103">
        <v>4988</v>
      </c>
      <c r="F903" s="103">
        <v>4987</v>
      </c>
      <c r="G903" s="103">
        <v>1</v>
      </c>
    </row>
    <row r="904" spans="1:7" x14ac:dyDescent="0.25">
      <c r="A904" s="96">
        <v>37991</v>
      </c>
      <c r="B904" s="101">
        <v>784</v>
      </c>
      <c r="C904" s="2" t="s">
        <v>1380</v>
      </c>
      <c r="D904" s="16" t="s">
        <v>82</v>
      </c>
      <c r="E904" s="103">
        <v>1</v>
      </c>
      <c r="F904" s="103">
        <v>0</v>
      </c>
      <c r="G904" s="103">
        <v>1</v>
      </c>
    </row>
    <row r="905" spans="1:7" x14ac:dyDescent="0.25">
      <c r="A905" s="96">
        <v>40133</v>
      </c>
      <c r="B905" s="101">
        <v>1873</v>
      </c>
      <c r="C905" s="2" t="s">
        <v>1380</v>
      </c>
      <c r="D905" s="16" t="s">
        <v>599</v>
      </c>
      <c r="E905" s="103">
        <v>7888</v>
      </c>
      <c r="F905" s="103">
        <v>7887</v>
      </c>
      <c r="G905" s="103">
        <v>1</v>
      </c>
    </row>
    <row r="906" spans="1:7" x14ac:dyDescent="0.25">
      <c r="A906" s="96">
        <v>40360</v>
      </c>
      <c r="B906" s="101">
        <v>2529</v>
      </c>
      <c r="C906" s="2" t="s">
        <v>1380</v>
      </c>
      <c r="D906" s="16" t="s">
        <v>501</v>
      </c>
      <c r="E906" s="103">
        <v>4988</v>
      </c>
      <c r="F906" s="103">
        <v>4987</v>
      </c>
      <c r="G906" s="103">
        <v>1</v>
      </c>
    </row>
    <row r="907" spans="1:7" x14ac:dyDescent="0.25">
      <c r="A907" s="96">
        <v>37991</v>
      </c>
      <c r="B907" s="101">
        <v>226</v>
      </c>
      <c r="C907" s="2" t="s">
        <v>1380</v>
      </c>
      <c r="D907" s="16" t="s">
        <v>42</v>
      </c>
      <c r="E907" s="103">
        <v>1</v>
      </c>
      <c r="F907" s="103">
        <v>0</v>
      </c>
      <c r="G907" s="103">
        <v>1</v>
      </c>
    </row>
    <row r="908" spans="1:7" x14ac:dyDescent="0.25">
      <c r="A908" s="96">
        <v>39478</v>
      </c>
      <c r="B908" s="101">
        <v>305</v>
      </c>
      <c r="C908" s="2" t="s">
        <v>1380</v>
      </c>
      <c r="D908" s="16" t="s">
        <v>600</v>
      </c>
      <c r="E908" s="103">
        <v>4000</v>
      </c>
      <c r="F908" s="103">
        <v>3999</v>
      </c>
      <c r="G908" s="103">
        <v>1</v>
      </c>
    </row>
    <row r="909" spans="1:7" x14ac:dyDescent="0.25">
      <c r="A909" s="96">
        <v>42830</v>
      </c>
      <c r="B909" s="101">
        <v>4642</v>
      </c>
      <c r="C909" s="2" t="s">
        <v>1380</v>
      </c>
      <c r="D909" s="16" t="s">
        <v>529</v>
      </c>
      <c r="E909" s="103">
        <v>50150</v>
      </c>
      <c r="F909" s="103">
        <v>27582.5</v>
      </c>
      <c r="G909" s="103">
        <v>22567.5</v>
      </c>
    </row>
    <row r="910" spans="1:7" x14ac:dyDescent="0.25">
      <c r="A910" s="96">
        <v>38108</v>
      </c>
      <c r="B910" s="101">
        <v>306</v>
      </c>
      <c r="C910" s="2" t="s">
        <v>1380</v>
      </c>
      <c r="D910" s="16" t="s">
        <v>601</v>
      </c>
      <c r="E910" s="103">
        <v>1</v>
      </c>
      <c r="F910" s="103">
        <v>0</v>
      </c>
      <c r="G910" s="103">
        <v>1</v>
      </c>
    </row>
    <row r="911" spans="1:7" x14ac:dyDescent="0.25">
      <c r="A911" s="96">
        <v>43168</v>
      </c>
      <c r="B911" s="101">
        <v>4838</v>
      </c>
      <c r="C911" s="2" t="s">
        <v>1380</v>
      </c>
      <c r="D911" s="16" t="s">
        <v>76</v>
      </c>
      <c r="E911" s="103">
        <v>35400</v>
      </c>
      <c r="F911" s="103">
        <v>35398</v>
      </c>
      <c r="G911" s="103">
        <v>1</v>
      </c>
    </row>
    <row r="912" spans="1:7" x14ac:dyDescent="0.25">
      <c r="A912" s="96">
        <v>42080</v>
      </c>
      <c r="B912" s="101">
        <v>3394</v>
      </c>
      <c r="C912" s="2" t="s">
        <v>1380</v>
      </c>
      <c r="D912" s="16" t="s">
        <v>602</v>
      </c>
      <c r="E912" s="103">
        <v>31035</v>
      </c>
      <c r="F912" s="103">
        <v>31034</v>
      </c>
      <c r="G912" s="103">
        <v>1</v>
      </c>
    </row>
    <row r="913" spans="1:7" x14ac:dyDescent="0.25">
      <c r="A913" s="96">
        <v>42740</v>
      </c>
      <c r="B913" s="101">
        <v>4079</v>
      </c>
      <c r="C913" s="2" t="s">
        <v>1380</v>
      </c>
      <c r="D913" s="16" t="s">
        <v>603</v>
      </c>
      <c r="E913" s="103">
        <v>74171.429999999993</v>
      </c>
      <c r="F913" s="103">
        <v>74170.429999999993</v>
      </c>
      <c r="G913" s="103">
        <v>1</v>
      </c>
    </row>
    <row r="914" spans="1:7" x14ac:dyDescent="0.25">
      <c r="A914" s="96">
        <v>39447</v>
      </c>
      <c r="B914" s="101">
        <v>637</v>
      </c>
      <c r="C914" s="2" t="s">
        <v>1380</v>
      </c>
      <c r="D914" s="16" t="s">
        <v>604</v>
      </c>
      <c r="E914" s="103">
        <v>29988</v>
      </c>
      <c r="F914" s="103">
        <v>29987</v>
      </c>
      <c r="G914" s="103">
        <v>1</v>
      </c>
    </row>
    <row r="915" spans="1:7" x14ac:dyDescent="0.25">
      <c r="A915" s="96">
        <v>39891</v>
      </c>
      <c r="B915" s="101">
        <v>1609</v>
      </c>
      <c r="C915" s="2" t="s">
        <v>1380</v>
      </c>
      <c r="D915" s="16" t="s">
        <v>605</v>
      </c>
      <c r="E915" s="103">
        <v>1</v>
      </c>
      <c r="F915" s="103">
        <v>0</v>
      </c>
      <c r="G915" s="103">
        <v>1</v>
      </c>
    </row>
    <row r="916" spans="1:7" x14ac:dyDescent="0.25">
      <c r="A916" s="96">
        <v>38108</v>
      </c>
      <c r="B916" s="101">
        <v>752</v>
      </c>
      <c r="C916" s="2" t="s">
        <v>1380</v>
      </c>
      <c r="D916" s="16" t="s">
        <v>606</v>
      </c>
      <c r="E916" s="103">
        <v>1</v>
      </c>
      <c r="F916" s="103">
        <v>0</v>
      </c>
      <c r="G916" s="103">
        <v>1</v>
      </c>
    </row>
    <row r="917" spans="1:7" x14ac:dyDescent="0.25">
      <c r="A917" s="96">
        <v>40185</v>
      </c>
      <c r="B917" s="101">
        <v>2520</v>
      </c>
      <c r="C917" s="2" t="s">
        <v>1380</v>
      </c>
      <c r="D917" s="16" t="s">
        <v>47</v>
      </c>
      <c r="E917" s="103">
        <v>13630</v>
      </c>
      <c r="F917" s="103">
        <v>13629</v>
      </c>
      <c r="G917" s="103">
        <v>1</v>
      </c>
    </row>
    <row r="918" spans="1:7" x14ac:dyDescent="0.25">
      <c r="A918" s="96">
        <v>40360</v>
      </c>
      <c r="B918" s="101">
        <v>2438</v>
      </c>
      <c r="C918" s="2" t="s">
        <v>1380</v>
      </c>
      <c r="D918" s="16" t="s">
        <v>607</v>
      </c>
      <c r="E918" s="103">
        <v>7772</v>
      </c>
      <c r="F918" s="103">
        <v>7771</v>
      </c>
      <c r="G918" s="103">
        <v>1</v>
      </c>
    </row>
    <row r="919" spans="1:7" x14ac:dyDescent="0.25">
      <c r="A919" s="96">
        <v>40360</v>
      </c>
      <c r="B919" s="101">
        <v>2634</v>
      </c>
      <c r="C919" s="2" t="s">
        <v>1380</v>
      </c>
      <c r="D919" s="16" t="s">
        <v>608</v>
      </c>
      <c r="E919" s="103">
        <v>7772</v>
      </c>
      <c r="F919" s="103">
        <v>7771</v>
      </c>
      <c r="G919" s="103">
        <v>1</v>
      </c>
    </row>
    <row r="920" spans="1:7" x14ac:dyDescent="0.25">
      <c r="A920" s="96">
        <v>42741</v>
      </c>
      <c r="B920" s="101">
        <v>4076</v>
      </c>
      <c r="C920" s="2" t="s">
        <v>1380</v>
      </c>
      <c r="D920" s="16" t="s">
        <v>609</v>
      </c>
      <c r="E920" s="103">
        <v>45972.24</v>
      </c>
      <c r="F920" s="103">
        <v>45972.24</v>
      </c>
      <c r="G920" s="103">
        <v>1</v>
      </c>
    </row>
    <row r="921" spans="1:7" x14ac:dyDescent="0.25">
      <c r="A921" s="96">
        <v>42740</v>
      </c>
      <c r="B921" s="101">
        <v>4441</v>
      </c>
      <c r="C921" s="2" t="s">
        <v>1380</v>
      </c>
      <c r="D921" s="16" t="s">
        <v>609</v>
      </c>
      <c r="E921" s="103">
        <f>38771.43+1.32</f>
        <v>38772.75</v>
      </c>
      <c r="F921" s="103">
        <v>38772.75</v>
      </c>
      <c r="G921" s="103">
        <v>1</v>
      </c>
    </row>
    <row r="922" spans="1:7" x14ac:dyDescent="0.25">
      <c r="A922" s="96">
        <v>41421</v>
      </c>
      <c r="B922" s="101">
        <v>3058</v>
      </c>
      <c r="C922" s="2" t="s">
        <v>1380</v>
      </c>
      <c r="D922" s="16" t="s">
        <v>100</v>
      </c>
      <c r="E922" s="103">
        <v>5295.8</v>
      </c>
      <c r="F922" s="103">
        <v>5294.8</v>
      </c>
      <c r="G922" s="103">
        <v>1</v>
      </c>
    </row>
    <row r="923" spans="1:7" x14ac:dyDescent="0.25">
      <c r="A923" s="96">
        <v>43168</v>
      </c>
      <c r="B923" s="101">
        <v>4839</v>
      </c>
      <c r="C923" s="2" t="s">
        <v>1380</v>
      </c>
      <c r="D923" s="16" t="s">
        <v>80</v>
      </c>
      <c r="E923" s="103">
        <v>6490</v>
      </c>
      <c r="F923" s="103">
        <v>6488</v>
      </c>
      <c r="G923" s="103">
        <v>2</v>
      </c>
    </row>
    <row r="924" spans="1:7" x14ac:dyDescent="0.25">
      <c r="A924" s="96">
        <v>37991</v>
      </c>
      <c r="B924" s="101">
        <v>433</v>
      </c>
      <c r="C924" s="2" t="s">
        <v>1380</v>
      </c>
      <c r="D924" s="16" t="s">
        <v>610</v>
      </c>
      <c r="E924" s="103">
        <v>1</v>
      </c>
      <c r="F924" s="103">
        <v>0</v>
      </c>
      <c r="G924" s="103">
        <v>1</v>
      </c>
    </row>
    <row r="925" spans="1:7" x14ac:dyDescent="0.25">
      <c r="A925" s="96">
        <v>38108</v>
      </c>
      <c r="B925" s="101">
        <v>295</v>
      </c>
      <c r="C925" s="2" t="s">
        <v>1380</v>
      </c>
      <c r="D925" s="16" t="s">
        <v>611</v>
      </c>
      <c r="E925" s="103">
        <v>1</v>
      </c>
      <c r="F925" s="103">
        <v>0</v>
      </c>
      <c r="G925" s="103">
        <v>1</v>
      </c>
    </row>
    <row r="926" spans="1:7" x14ac:dyDescent="0.25">
      <c r="A926" s="96">
        <v>40707</v>
      </c>
      <c r="B926" s="101">
        <v>2760</v>
      </c>
      <c r="C926" s="2" t="s">
        <v>1380</v>
      </c>
      <c r="D926" s="16" t="s">
        <v>612</v>
      </c>
      <c r="E926" s="103">
        <v>1</v>
      </c>
      <c r="F926" s="103">
        <v>0</v>
      </c>
      <c r="G926" s="103">
        <v>1</v>
      </c>
    </row>
    <row r="927" spans="1:7" x14ac:dyDescent="0.25">
      <c r="A927" s="96">
        <v>42955</v>
      </c>
      <c r="B927" s="101">
        <v>4726</v>
      </c>
      <c r="C927" s="2" t="s">
        <v>1380</v>
      </c>
      <c r="D927" s="16" t="s">
        <v>613</v>
      </c>
      <c r="E927" s="103">
        <v>26933.5</v>
      </c>
      <c r="F927" s="103">
        <v>26933.5</v>
      </c>
      <c r="G927" s="103">
        <v>1</v>
      </c>
    </row>
    <row r="928" spans="1:7" x14ac:dyDescent="0.25">
      <c r="A928" s="96">
        <v>42955</v>
      </c>
      <c r="B928" s="101">
        <v>4735</v>
      </c>
      <c r="C928" s="2" t="s">
        <v>1380</v>
      </c>
      <c r="D928" s="16" t="s">
        <v>613</v>
      </c>
      <c r="E928" s="103">
        <v>26933.5</v>
      </c>
      <c r="F928" s="103">
        <v>26933.5</v>
      </c>
      <c r="G928" s="103">
        <v>1</v>
      </c>
    </row>
    <row r="929" spans="1:7" x14ac:dyDescent="0.25">
      <c r="A929" s="96">
        <v>42955</v>
      </c>
      <c r="B929" s="101">
        <v>4736</v>
      </c>
      <c r="C929" s="2" t="s">
        <v>1380</v>
      </c>
      <c r="D929" s="16" t="s">
        <v>613</v>
      </c>
      <c r="E929" s="103">
        <v>26933.5</v>
      </c>
      <c r="F929" s="103">
        <v>26933.5</v>
      </c>
      <c r="G929" s="103">
        <v>1</v>
      </c>
    </row>
    <row r="930" spans="1:7" x14ac:dyDescent="0.25">
      <c r="A930" s="96">
        <v>42955</v>
      </c>
      <c r="B930" s="101">
        <v>4725</v>
      </c>
      <c r="C930" s="2" t="s">
        <v>1380</v>
      </c>
      <c r="D930" s="16" t="s">
        <v>614</v>
      </c>
      <c r="E930" s="103">
        <v>26933.5</v>
      </c>
      <c r="F930" s="103">
        <v>26933.5</v>
      </c>
      <c r="G930" s="103">
        <v>1</v>
      </c>
    </row>
    <row r="931" spans="1:7" x14ac:dyDescent="0.25">
      <c r="A931" s="96">
        <v>40360</v>
      </c>
      <c r="B931" s="101">
        <v>2469</v>
      </c>
      <c r="C931" s="2" t="s">
        <v>1380</v>
      </c>
      <c r="D931" s="16" t="s">
        <v>615</v>
      </c>
      <c r="E931" s="103">
        <v>4060</v>
      </c>
      <c r="F931" s="103">
        <v>4059</v>
      </c>
      <c r="G931" s="103">
        <v>1</v>
      </c>
    </row>
    <row r="932" spans="1:7" x14ac:dyDescent="0.25">
      <c r="A932" s="96">
        <v>38108</v>
      </c>
      <c r="B932" s="101">
        <v>661</v>
      </c>
      <c r="C932" s="2" t="s">
        <v>1380</v>
      </c>
      <c r="D932" s="16" t="s">
        <v>616</v>
      </c>
      <c r="E932" s="103">
        <v>1</v>
      </c>
      <c r="F932" s="103">
        <v>0</v>
      </c>
      <c r="G932" s="103">
        <v>1</v>
      </c>
    </row>
    <row r="933" spans="1:7" x14ac:dyDescent="0.25">
      <c r="A933" s="96">
        <v>38108</v>
      </c>
      <c r="B933" s="101">
        <v>660</v>
      </c>
      <c r="C933" s="2" t="s">
        <v>1380</v>
      </c>
      <c r="D933" s="16" t="s">
        <v>617</v>
      </c>
      <c r="E933" s="103">
        <v>1</v>
      </c>
      <c r="F933" s="103">
        <v>0</v>
      </c>
      <c r="G933" s="103">
        <v>1</v>
      </c>
    </row>
    <row r="934" spans="1:7" x14ac:dyDescent="0.25">
      <c r="A934" s="96">
        <v>37991</v>
      </c>
      <c r="B934" s="101">
        <v>376</v>
      </c>
      <c r="C934" s="2" t="s">
        <v>1380</v>
      </c>
      <c r="D934" s="16" t="s">
        <v>618</v>
      </c>
      <c r="E934" s="103">
        <v>1</v>
      </c>
      <c r="F934" s="103">
        <v>0</v>
      </c>
      <c r="G934" s="103">
        <v>1</v>
      </c>
    </row>
    <row r="935" spans="1:7" x14ac:dyDescent="0.25">
      <c r="A935" s="96">
        <v>40360</v>
      </c>
      <c r="B935" s="101">
        <v>2563</v>
      </c>
      <c r="C935" s="2" t="s">
        <v>1380</v>
      </c>
      <c r="D935" s="16" t="s">
        <v>189</v>
      </c>
      <c r="E935" s="103">
        <v>13688</v>
      </c>
      <c r="F935" s="103">
        <v>13687</v>
      </c>
      <c r="G935" s="103">
        <v>1</v>
      </c>
    </row>
    <row r="936" spans="1:7" x14ac:dyDescent="0.25">
      <c r="A936" s="96">
        <v>42080</v>
      </c>
      <c r="B936" s="101">
        <v>3421</v>
      </c>
      <c r="C936" s="2" t="s">
        <v>1380</v>
      </c>
      <c r="D936" s="16" t="s">
        <v>619</v>
      </c>
      <c r="E936" s="103">
        <v>14317.2</v>
      </c>
      <c r="F936" s="103">
        <v>10857.210000000001</v>
      </c>
      <c r="G936" s="103">
        <v>3459.99</v>
      </c>
    </row>
    <row r="937" spans="1:7" x14ac:dyDescent="0.25">
      <c r="A937" s="96">
        <v>41313</v>
      </c>
      <c r="B937" s="101">
        <v>3127</v>
      </c>
      <c r="C937" s="2" t="s">
        <v>1380</v>
      </c>
      <c r="D937" s="16" t="s">
        <v>620</v>
      </c>
      <c r="E937" s="103">
        <v>1</v>
      </c>
      <c r="F937" s="103">
        <v>0</v>
      </c>
      <c r="G937" s="103">
        <v>1</v>
      </c>
    </row>
    <row r="938" spans="1:7" x14ac:dyDescent="0.25">
      <c r="A938" s="96">
        <v>42040</v>
      </c>
      <c r="B938" s="101">
        <v>3650</v>
      </c>
      <c r="C938" s="2" t="s">
        <v>1380</v>
      </c>
      <c r="D938" s="16" t="s">
        <v>621</v>
      </c>
      <c r="E938" s="103">
        <v>29446</v>
      </c>
      <c r="F938" s="103">
        <v>29445</v>
      </c>
      <c r="G938" s="103">
        <v>1</v>
      </c>
    </row>
    <row r="939" spans="1:7" x14ac:dyDescent="0.25">
      <c r="A939" s="96">
        <v>42040</v>
      </c>
      <c r="B939" s="101">
        <v>3649</v>
      </c>
      <c r="C939" s="2" t="s">
        <v>1380</v>
      </c>
      <c r="D939" s="16" t="s">
        <v>622</v>
      </c>
      <c r="E939" s="103">
        <v>29446</v>
      </c>
      <c r="F939" s="103">
        <v>29445</v>
      </c>
      <c r="G939" s="103">
        <v>1</v>
      </c>
    </row>
    <row r="940" spans="1:7" x14ac:dyDescent="0.25">
      <c r="A940" s="96">
        <v>43228</v>
      </c>
      <c r="B940" s="101">
        <v>4874</v>
      </c>
      <c r="C940" s="2" t="s">
        <v>1380</v>
      </c>
      <c r="D940" s="16" t="s">
        <v>139</v>
      </c>
      <c r="E940" s="103">
        <v>22117.919999999998</v>
      </c>
      <c r="F940" s="103">
        <v>9768.7479999999996</v>
      </c>
      <c r="G940" s="103">
        <v>12349.171999999999</v>
      </c>
    </row>
    <row r="941" spans="1:7" x14ac:dyDescent="0.25">
      <c r="A941" s="96">
        <v>42543</v>
      </c>
      <c r="B941" s="169">
        <v>4077</v>
      </c>
      <c r="C941" s="2" t="s">
        <v>1380</v>
      </c>
      <c r="D941" s="16" t="s">
        <v>623</v>
      </c>
      <c r="E941" s="103">
        <v>295000</v>
      </c>
      <c r="F941" s="134">
        <v>186833.33333333334</v>
      </c>
      <c r="G941" s="103">
        <v>108166.66666666666</v>
      </c>
    </row>
    <row r="942" spans="1:7" x14ac:dyDescent="0.25">
      <c r="A942" s="96">
        <v>42740</v>
      </c>
      <c r="B942" s="169">
        <v>4535</v>
      </c>
      <c r="C942" s="2" t="s">
        <v>1380</v>
      </c>
      <c r="D942" s="16" t="s">
        <v>624</v>
      </c>
      <c r="E942" s="103">
        <f>30753.33+0.25</f>
        <v>30753.58</v>
      </c>
      <c r="F942" s="103">
        <v>30753.58</v>
      </c>
      <c r="G942" s="103">
        <v>1</v>
      </c>
    </row>
    <row r="943" spans="1:7" x14ac:dyDescent="0.25">
      <c r="A943" s="96">
        <v>42740</v>
      </c>
      <c r="B943" s="169">
        <v>4532</v>
      </c>
      <c r="C943" s="2" t="s">
        <v>1380</v>
      </c>
      <c r="D943" s="16" t="s">
        <v>625</v>
      </c>
      <c r="E943" s="103">
        <f>30753.33+0.25</f>
        <v>30753.58</v>
      </c>
      <c r="F943" s="103">
        <v>30753.58</v>
      </c>
      <c r="G943" s="103">
        <v>1</v>
      </c>
    </row>
    <row r="944" spans="1:7" x14ac:dyDescent="0.25">
      <c r="A944" s="96">
        <v>42740</v>
      </c>
      <c r="B944" s="169">
        <v>4533</v>
      </c>
      <c r="C944" s="2" t="s">
        <v>1380</v>
      </c>
      <c r="D944" s="16" t="s">
        <v>625</v>
      </c>
      <c r="E944" s="103">
        <f>30753.33+0.25</f>
        <v>30753.58</v>
      </c>
      <c r="F944" s="103">
        <v>30753.58</v>
      </c>
      <c r="G944" s="103">
        <v>1</v>
      </c>
    </row>
    <row r="945" spans="1:7" x14ac:dyDescent="0.25">
      <c r="A945" s="96">
        <v>42740</v>
      </c>
      <c r="B945" s="169">
        <v>4534</v>
      </c>
      <c r="C945" s="2" t="s">
        <v>1380</v>
      </c>
      <c r="D945" s="16" t="s">
        <v>625</v>
      </c>
      <c r="E945" s="103">
        <f>30753.33+0.25</f>
        <v>30753.58</v>
      </c>
      <c r="F945" s="103">
        <v>30753.58</v>
      </c>
      <c r="G945" s="103">
        <v>1</v>
      </c>
    </row>
    <row r="946" spans="1:7" x14ac:dyDescent="0.25">
      <c r="A946" s="96">
        <v>42741</v>
      </c>
      <c r="B946" s="169">
        <v>4505</v>
      </c>
      <c r="C946" s="2" t="s">
        <v>1380</v>
      </c>
      <c r="D946" s="16" t="s">
        <v>625</v>
      </c>
      <c r="E946" s="103">
        <v>20519.02</v>
      </c>
      <c r="F946" s="103">
        <v>20519.02</v>
      </c>
      <c r="G946" s="103">
        <v>1</v>
      </c>
    </row>
    <row r="947" spans="1:7" x14ac:dyDescent="0.25">
      <c r="A947" s="96">
        <v>42741</v>
      </c>
      <c r="B947" s="169">
        <v>4506</v>
      </c>
      <c r="C947" s="2" t="s">
        <v>1380</v>
      </c>
      <c r="D947" s="16" t="s">
        <v>625</v>
      </c>
      <c r="E947" s="103">
        <v>20519.02</v>
      </c>
      <c r="F947" s="103">
        <v>20519.02</v>
      </c>
      <c r="G947" s="103">
        <v>1</v>
      </c>
    </row>
    <row r="948" spans="1:7" x14ac:dyDescent="0.25">
      <c r="A948" s="96">
        <v>42741</v>
      </c>
      <c r="B948" s="169">
        <v>4507</v>
      </c>
      <c r="C948" s="2" t="s">
        <v>1380</v>
      </c>
      <c r="D948" s="16" t="s">
        <v>625</v>
      </c>
      <c r="E948" s="103">
        <v>20519.02</v>
      </c>
      <c r="F948" s="103">
        <v>20519.02</v>
      </c>
      <c r="G948" s="103">
        <v>1</v>
      </c>
    </row>
    <row r="949" spans="1:7" x14ac:dyDescent="0.25">
      <c r="A949" s="96">
        <v>42741</v>
      </c>
      <c r="B949" s="169">
        <v>4508</v>
      </c>
      <c r="C949" s="2" t="s">
        <v>1380</v>
      </c>
      <c r="D949" s="16" t="s">
        <v>625</v>
      </c>
      <c r="E949" s="103">
        <v>20519.02</v>
      </c>
      <c r="F949" s="103">
        <v>20519.02</v>
      </c>
      <c r="G949" s="103">
        <v>1</v>
      </c>
    </row>
    <row r="950" spans="1:7" x14ac:dyDescent="0.25">
      <c r="A950" s="96">
        <v>42741</v>
      </c>
      <c r="B950" s="169">
        <v>4509</v>
      </c>
      <c r="C950" s="2" t="s">
        <v>1380</v>
      </c>
      <c r="D950" s="16" t="s">
        <v>625</v>
      </c>
      <c r="E950" s="103">
        <v>20519.02</v>
      </c>
      <c r="F950" s="103">
        <v>20519.02</v>
      </c>
      <c r="G950" s="103">
        <v>1</v>
      </c>
    </row>
    <row r="951" spans="1:7" x14ac:dyDescent="0.25">
      <c r="A951" s="96">
        <v>42741</v>
      </c>
      <c r="B951" s="169">
        <v>4510</v>
      </c>
      <c r="C951" s="2" t="s">
        <v>1380</v>
      </c>
      <c r="D951" s="16" t="s">
        <v>625</v>
      </c>
      <c r="E951" s="103">
        <v>20519.02</v>
      </c>
      <c r="F951" s="103">
        <v>20519.02</v>
      </c>
      <c r="G951" s="103">
        <v>1</v>
      </c>
    </row>
    <row r="952" spans="1:7" x14ac:dyDescent="0.25">
      <c r="A952" s="96">
        <v>42741</v>
      </c>
      <c r="B952" s="169">
        <v>4511</v>
      </c>
      <c r="C952" s="2" t="s">
        <v>1380</v>
      </c>
      <c r="D952" s="16" t="s">
        <v>625</v>
      </c>
      <c r="E952" s="103">
        <v>20519.02</v>
      </c>
      <c r="F952" s="103">
        <v>20519.02</v>
      </c>
      <c r="G952" s="103">
        <v>1</v>
      </c>
    </row>
    <row r="953" spans="1:7" x14ac:dyDescent="0.25">
      <c r="A953" s="96">
        <v>42741</v>
      </c>
      <c r="B953" s="169">
        <v>4512</v>
      </c>
      <c r="C953" s="2" t="s">
        <v>1380</v>
      </c>
      <c r="D953" s="16" t="s">
        <v>625</v>
      </c>
      <c r="E953" s="103">
        <v>20519.02</v>
      </c>
      <c r="F953" s="103">
        <v>20519.02</v>
      </c>
      <c r="G953" s="103">
        <v>1</v>
      </c>
    </row>
    <row r="954" spans="1:7" x14ac:dyDescent="0.25">
      <c r="A954" s="96">
        <v>42741</v>
      </c>
      <c r="B954" s="169">
        <v>4513</v>
      </c>
      <c r="C954" s="2" t="s">
        <v>1380</v>
      </c>
      <c r="D954" s="16" t="s">
        <v>625</v>
      </c>
      <c r="E954" s="103">
        <v>20519.02</v>
      </c>
      <c r="F954" s="103">
        <v>23596.873000000003</v>
      </c>
      <c r="G954" s="103">
        <v>-3076.8530000000028</v>
      </c>
    </row>
    <row r="955" spans="1:7" x14ac:dyDescent="0.25">
      <c r="A955" s="96">
        <v>42741</v>
      </c>
      <c r="B955" s="169">
        <v>4514</v>
      </c>
      <c r="C955" s="2" t="s">
        <v>1380</v>
      </c>
      <c r="D955" s="16" t="s">
        <v>625</v>
      </c>
      <c r="E955" s="103">
        <v>20519.02</v>
      </c>
      <c r="F955" s="103">
        <v>23596.873000000003</v>
      </c>
      <c r="G955" s="103">
        <v>-3076.8530000000028</v>
      </c>
    </row>
    <row r="956" spans="1:7" x14ac:dyDescent="0.25">
      <c r="A956" s="96">
        <v>42741</v>
      </c>
      <c r="B956" s="169">
        <v>4515</v>
      </c>
      <c r="C956" s="2" t="s">
        <v>1380</v>
      </c>
      <c r="D956" s="16" t="s">
        <v>625</v>
      </c>
      <c r="E956" s="103">
        <v>20519.02</v>
      </c>
      <c r="F956" s="103">
        <v>20519.02</v>
      </c>
      <c r="G956" s="103">
        <v>1</v>
      </c>
    </row>
    <row r="957" spans="1:7" x14ac:dyDescent="0.25">
      <c r="A957" s="96">
        <v>42741</v>
      </c>
      <c r="B957" s="169">
        <v>4516</v>
      </c>
      <c r="C957" s="2" t="s">
        <v>1380</v>
      </c>
      <c r="D957" s="16" t="s">
        <v>625</v>
      </c>
      <c r="E957" s="103">
        <v>20519.02</v>
      </c>
      <c r="F957" s="103">
        <v>20519.02</v>
      </c>
      <c r="G957" s="103">
        <v>1</v>
      </c>
    </row>
    <row r="958" spans="1:7" x14ac:dyDescent="0.25">
      <c r="A958" s="96">
        <v>42741</v>
      </c>
      <c r="B958" s="169">
        <v>4517</v>
      </c>
      <c r="C958" s="2" t="s">
        <v>1380</v>
      </c>
      <c r="D958" s="16" t="s">
        <v>625</v>
      </c>
      <c r="E958" s="103">
        <v>20519.02</v>
      </c>
      <c r="F958" s="103">
        <v>20519.02</v>
      </c>
      <c r="G958" s="103">
        <v>1</v>
      </c>
    </row>
    <row r="959" spans="1:7" x14ac:dyDescent="0.25">
      <c r="A959" s="96">
        <v>42741</v>
      </c>
      <c r="B959" s="169">
        <v>4518</v>
      </c>
      <c r="C959" s="2" t="s">
        <v>1380</v>
      </c>
      <c r="D959" s="16" t="s">
        <v>625</v>
      </c>
      <c r="E959" s="103">
        <v>20519.02</v>
      </c>
      <c r="F959" s="103">
        <v>20519.02</v>
      </c>
      <c r="G959" s="103">
        <v>1</v>
      </c>
    </row>
    <row r="960" spans="1:7" x14ac:dyDescent="0.25">
      <c r="A960" s="96">
        <v>42741</v>
      </c>
      <c r="B960" s="169">
        <v>4732</v>
      </c>
      <c r="C960" s="2" t="s">
        <v>1380</v>
      </c>
      <c r="D960" s="16" t="s">
        <v>626</v>
      </c>
      <c r="E960" s="103">
        <v>191183.2</v>
      </c>
      <c r="F960" s="103">
        <v>109930.34</v>
      </c>
      <c r="G960" s="103">
        <v>81252.860000000015</v>
      </c>
    </row>
    <row r="961" spans="1:7" x14ac:dyDescent="0.25">
      <c r="A961" s="96">
        <v>42741</v>
      </c>
      <c r="B961" s="169">
        <v>4731</v>
      </c>
      <c r="C961" s="2" t="s">
        <v>1380</v>
      </c>
      <c r="D961" s="16" t="s">
        <v>627</v>
      </c>
      <c r="E961" s="103">
        <v>495146.6</v>
      </c>
      <c r="F961" s="103">
        <v>284709.29499999998</v>
      </c>
      <c r="G961" s="103">
        <v>210437.30499999999</v>
      </c>
    </row>
    <row r="962" spans="1:7" x14ac:dyDescent="0.25">
      <c r="A962" s="96">
        <v>42879</v>
      </c>
      <c r="B962" s="169">
        <v>4697</v>
      </c>
      <c r="C962" s="2" t="s">
        <v>1380</v>
      </c>
      <c r="D962" s="16" t="s">
        <v>629</v>
      </c>
      <c r="E962" s="103">
        <v>4956</v>
      </c>
      <c r="F962" s="103">
        <f>[1]SEGURIDAD!K1</f>
        <v>2683.5000000000005</v>
      </c>
      <c r="G962" s="140">
        <f>[1]SEGURIDAD!L1</f>
        <v>2272.4999999999995</v>
      </c>
    </row>
    <row r="963" spans="1:7" x14ac:dyDescent="0.25">
      <c r="A963" s="96">
        <v>42095</v>
      </c>
      <c r="B963" s="169">
        <v>2156</v>
      </c>
      <c r="C963" s="2" t="s">
        <v>1380</v>
      </c>
      <c r="D963" s="16" t="s">
        <v>231</v>
      </c>
      <c r="E963" s="103">
        <v>5245.1</v>
      </c>
      <c r="F963" s="103">
        <f>[1]SEGURIDAD!K2</f>
        <v>3933.8250000000003</v>
      </c>
      <c r="G963" s="140">
        <f>[1]SEGURIDAD!L2</f>
        <v>1311.2750000000001</v>
      </c>
    </row>
    <row r="964" spans="1:7" x14ac:dyDescent="0.25">
      <c r="A964" s="96"/>
      <c r="B964" s="101"/>
      <c r="C964" s="2"/>
      <c r="D964" s="16"/>
      <c r="E964" s="103"/>
      <c r="F964" s="103"/>
      <c r="G964" s="103"/>
    </row>
    <row r="966" spans="1:7" ht="14.25" x14ac:dyDescent="0.2">
      <c r="A966" s="162" t="s">
        <v>31</v>
      </c>
      <c r="B966" s="211" t="s">
        <v>647</v>
      </c>
      <c r="C966" s="211"/>
      <c r="E966" s="129"/>
      <c r="F966" s="129"/>
      <c r="G966" s="128"/>
    </row>
    <row r="967" spans="1:7" ht="12.75" x14ac:dyDescent="0.2">
      <c r="A967" s="204" t="s">
        <v>1</v>
      </c>
      <c r="B967" s="205"/>
      <c r="C967" s="205"/>
      <c r="D967" s="205"/>
      <c r="E967" s="205"/>
      <c r="F967" s="205"/>
      <c r="G967" s="206"/>
    </row>
    <row r="968" spans="1:7" ht="30" x14ac:dyDescent="0.2">
      <c r="A968" s="163" t="s">
        <v>2</v>
      </c>
      <c r="B968" s="164" t="s">
        <v>3</v>
      </c>
      <c r="C968" s="1" t="s">
        <v>4</v>
      </c>
      <c r="D968" s="8" t="s">
        <v>5</v>
      </c>
      <c r="E968" s="130" t="s">
        <v>6</v>
      </c>
      <c r="F968" s="131" t="s">
        <v>7</v>
      </c>
      <c r="G968" s="131" t="s">
        <v>8</v>
      </c>
    </row>
    <row r="969" spans="1:7" x14ac:dyDescent="0.25">
      <c r="A969" s="96">
        <v>43641</v>
      </c>
      <c r="B969" s="101">
        <v>5265</v>
      </c>
      <c r="C969" s="2" t="s">
        <v>1380</v>
      </c>
      <c r="D969" s="19" t="s">
        <v>630</v>
      </c>
      <c r="E969" s="138">
        <v>3540</v>
      </c>
      <c r="F969" s="138">
        <v>2418.3200000000002</v>
      </c>
      <c r="G969" s="138">
        <v>1120.68</v>
      </c>
    </row>
    <row r="970" spans="1:7" x14ac:dyDescent="0.25">
      <c r="A970" s="96">
        <v>41956</v>
      </c>
      <c r="B970" s="101">
        <v>3233</v>
      </c>
      <c r="C970" s="2" t="s">
        <v>1380</v>
      </c>
      <c r="D970" s="16" t="s">
        <v>631</v>
      </c>
      <c r="E970" s="103">
        <v>16500</v>
      </c>
      <c r="F970" s="103">
        <v>13062.5</v>
      </c>
      <c r="G970" s="103">
        <v>3437.5</v>
      </c>
    </row>
    <row r="971" spans="1:7" x14ac:dyDescent="0.25">
      <c r="A971" s="96">
        <v>42849</v>
      </c>
      <c r="B971" s="101">
        <v>4656</v>
      </c>
      <c r="C971" s="2" t="s">
        <v>1380</v>
      </c>
      <c r="D971" s="16" t="s">
        <v>632</v>
      </c>
      <c r="E971" s="103">
        <v>5072</v>
      </c>
      <c r="F971" s="103">
        <v>2789.6</v>
      </c>
      <c r="G971" s="103">
        <v>2282.4</v>
      </c>
    </row>
    <row r="972" spans="1:7" x14ac:dyDescent="0.25">
      <c r="A972" s="96">
        <v>42849</v>
      </c>
      <c r="B972" s="101">
        <v>4657</v>
      </c>
      <c r="C972" s="2" t="s">
        <v>1380</v>
      </c>
      <c r="D972" s="16" t="s">
        <v>632</v>
      </c>
      <c r="E972" s="103">
        <v>5072</v>
      </c>
      <c r="F972" s="103">
        <v>2789.6</v>
      </c>
      <c r="G972" s="103">
        <v>2282.4</v>
      </c>
    </row>
    <row r="973" spans="1:7" x14ac:dyDescent="0.25">
      <c r="A973" s="96">
        <v>42425</v>
      </c>
      <c r="B973" s="101">
        <v>4360</v>
      </c>
      <c r="C973" s="2" t="s">
        <v>1380</v>
      </c>
      <c r="D973" s="16" t="s">
        <v>633</v>
      </c>
      <c r="E973" s="103">
        <v>10710</v>
      </c>
      <c r="F973" s="103">
        <v>10708</v>
      </c>
      <c r="G973" s="103">
        <v>2</v>
      </c>
    </row>
    <row r="974" spans="1:7" x14ac:dyDescent="0.25">
      <c r="A974" s="96">
        <v>42425</v>
      </c>
      <c r="B974" s="101">
        <v>4359</v>
      </c>
      <c r="C974" s="2" t="s">
        <v>1380</v>
      </c>
      <c r="D974" s="16" t="s">
        <v>634</v>
      </c>
      <c r="E974" s="103">
        <v>14160</v>
      </c>
      <c r="F974" s="103">
        <v>14158</v>
      </c>
      <c r="G974" s="103">
        <v>2</v>
      </c>
    </row>
    <row r="975" spans="1:7" x14ac:dyDescent="0.25">
      <c r="A975" s="96">
        <v>42425</v>
      </c>
      <c r="B975" s="101">
        <v>4358</v>
      </c>
      <c r="C975" s="2" t="s">
        <v>1380</v>
      </c>
      <c r="D975" s="16" t="s">
        <v>635</v>
      </c>
      <c r="E975" s="103">
        <v>28800</v>
      </c>
      <c r="F975" s="103">
        <v>28798</v>
      </c>
      <c r="G975" s="103">
        <v>2</v>
      </c>
    </row>
    <row r="976" spans="1:7" x14ac:dyDescent="0.25">
      <c r="A976" s="96">
        <v>42229</v>
      </c>
      <c r="B976" s="101">
        <v>3710</v>
      </c>
      <c r="C976" s="2" t="s">
        <v>1380</v>
      </c>
      <c r="D976" s="16" t="s">
        <v>636</v>
      </c>
      <c r="E976" s="103">
        <v>12880</v>
      </c>
      <c r="F976" s="103">
        <v>12879</v>
      </c>
      <c r="G976" s="103">
        <v>1</v>
      </c>
    </row>
    <row r="977" spans="1:7" x14ac:dyDescent="0.25">
      <c r="A977" s="96">
        <v>42229</v>
      </c>
      <c r="B977" s="101">
        <v>3711</v>
      </c>
      <c r="C977" s="2" t="s">
        <v>1380</v>
      </c>
      <c r="D977" s="16" t="s">
        <v>637</v>
      </c>
      <c r="E977" s="103">
        <v>12880</v>
      </c>
      <c r="F977" s="103">
        <v>12879</v>
      </c>
      <c r="G977" s="103">
        <v>1</v>
      </c>
    </row>
    <row r="978" spans="1:7" x14ac:dyDescent="0.25">
      <c r="A978" s="96">
        <v>40336</v>
      </c>
      <c r="B978" s="101">
        <v>341</v>
      </c>
      <c r="C978" s="2" t="s">
        <v>1380</v>
      </c>
      <c r="D978" s="16" t="s">
        <v>638</v>
      </c>
      <c r="E978" s="103">
        <v>1</v>
      </c>
      <c r="F978" s="103">
        <v>0</v>
      </c>
      <c r="G978" s="103">
        <v>1</v>
      </c>
    </row>
    <row r="979" spans="1:7" x14ac:dyDescent="0.25">
      <c r="A979" s="96">
        <v>37991</v>
      </c>
      <c r="B979" s="101">
        <v>801</v>
      </c>
      <c r="C979" s="2" t="s">
        <v>1380</v>
      </c>
      <c r="D979" s="16" t="s">
        <v>639</v>
      </c>
      <c r="E979" s="103">
        <v>1</v>
      </c>
      <c r="F979" s="103">
        <v>0</v>
      </c>
      <c r="G979" s="103">
        <v>1</v>
      </c>
    </row>
    <row r="980" spans="1:7" x14ac:dyDescent="0.25">
      <c r="A980" s="96">
        <v>41846</v>
      </c>
      <c r="B980" s="101">
        <v>3181</v>
      </c>
      <c r="C980" s="2" t="s">
        <v>1380</v>
      </c>
      <c r="D980" s="16" t="s">
        <v>640</v>
      </c>
      <c r="E980" s="103">
        <v>8494.9699999999993</v>
      </c>
      <c r="F980" s="103">
        <v>8493.9699999999993</v>
      </c>
      <c r="G980" s="103">
        <v>1</v>
      </c>
    </row>
    <row r="981" spans="1:7" x14ac:dyDescent="0.25">
      <c r="A981" s="96">
        <v>37991</v>
      </c>
      <c r="B981" s="101">
        <v>897</v>
      </c>
      <c r="C981" s="2" t="s">
        <v>1380</v>
      </c>
      <c r="D981" s="16" t="s">
        <v>641</v>
      </c>
      <c r="E981" s="103">
        <v>1</v>
      </c>
      <c r="F981" s="103">
        <v>0</v>
      </c>
      <c r="G981" s="103">
        <v>1</v>
      </c>
    </row>
    <row r="982" spans="1:7" x14ac:dyDescent="0.25">
      <c r="A982" s="96">
        <v>40185</v>
      </c>
      <c r="B982" s="101">
        <v>2396</v>
      </c>
      <c r="C982" s="2" t="s">
        <v>1380</v>
      </c>
      <c r="D982" s="16" t="s">
        <v>536</v>
      </c>
      <c r="E982" s="103">
        <v>4988</v>
      </c>
      <c r="F982" s="103">
        <f>'[1]SERV. GRLES'!K1</f>
        <v>4987</v>
      </c>
      <c r="G982" s="103">
        <f>'[1]SERV. GRLES'!L1</f>
        <v>1</v>
      </c>
    </row>
    <row r="983" spans="1:7" x14ac:dyDescent="0.25">
      <c r="A983" s="96">
        <v>42597</v>
      </c>
      <c r="B983" s="101">
        <v>4175</v>
      </c>
      <c r="C983" s="2" t="s">
        <v>1380</v>
      </c>
      <c r="D983" s="16" t="s">
        <v>642</v>
      </c>
      <c r="E983" s="103">
        <v>2761.2</v>
      </c>
      <c r="F983" s="103">
        <f>'[1]SERV. GRLES'!K2</f>
        <v>2760.2</v>
      </c>
      <c r="G983" s="103">
        <f>'[1]SERV. GRLES'!L2</f>
        <v>1</v>
      </c>
    </row>
    <row r="984" spans="1:7" x14ac:dyDescent="0.25">
      <c r="A984" s="96">
        <v>42989</v>
      </c>
      <c r="B984" s="101">
        <v>4745</v>
      </c>
      <c r="C984" s="2" t="s">
        <v>1380</v>
      </c>
      <c r="D984" s="16" t="s">
        <v>643</v>
      </c>
      <c r="E984" s="103">
        <v>22302</v>
      </c>
      <c r="F984" s="103">
        <f>'[1]SERV. GRLES'!K3</f>
        <v>22301</v>
      </c>
      <c r="G984" s="103">
        <f>'[1]SERV. GRLES'!L3</f>
        <v>1</v>
      </c>
    </row>
    <row r="985" spans="1:7" x14ac:dyDescent="0.25">
      <c r="A985" s="96">
        <v>41969</v>
      </c>
      <c r="B985" s="101">
        <v>3243</v>
      </c>
      <c r="C985" s="2" t="s">
        <v>1380</v>
      </c>
      <c r="D985" s="16" t="s">
        <v>644</v>
      </c>
      <c r="E985" s="103">
        <v>5566</v>
      </c>
      <c r="F985" s="103">
        <f>'[1]SERV. GRLES'!K4</f>
        <v>5565</v>
      </c>
      <c r="G985" s="103">
        <f>'[1]SERV. GRLES'!L4</f>
        <v>1</v>
      </c>
    </row>
    <row r="986" spans="1:7" x14ac:dyDescent="0.25">
      <c r="A986" s="96">
        <v>42787</v>
      </c>
      <c r="B986" s="101">
        <v>4568</v>
      </c>
      <c r="C986" s="2" t="s">
        <v>1380</v>
      </c>
      <c r="D986" s="16" t="s">
        <v>645</v>
      </c>
      <c r="E986" s="103">
        <v>5929.5</v>
      </c>
      <c r="F986" s="103">
        <f>'[1]SERV. GRLES'!K5</f>
        <v>3360.05</v>
      </c>
      <c r="G986" s="103">
        <f>'[1]SERV. GRLES'!L5</f>
        <v>2569.4499999999998</v>
      </c>
    </row>
    <row r="987" spans="1:7" x14ac:dyDescent="0.25">
      <c r="A987" s="96">
        <v>42049</v>
      </c>
      <c r="B987" s="101">
        <v>3368</v>
      </c>
      <c r="C987" s="2" t="s">
        <v>1380</v>
      </c>
      <c r="D987" s="16" t="s">
        <v>646</v>
      </c>
      <c r="E987" s="103">
        <v>28800</v>
      </c>
      <c r="F987" s="103">
        <f>'[1]SERV. GRLES'!K6</f>
        <v>28799</v>
      </c>
      <c r="G987" s="103">
        <f>'[1]SERV. GRLES'!L6</f>
        <v>1</v>
      </c>
    </row>
    <row r="988" spans="1:7" x14ac:dyDescent="0.25">
      <c r="A988" s="96">
        <v>42677</v>
      </c>
      <c r="B988" s="101">
        <v>4397</v>
      </c>
      <c r="C988" s="2" t="s">
        <v>1380</v>
      </c>
      <c r="D988" s="16" t="s">
        <v>59</v>
      </c>
      <c r="E988" s="103">
        <v>6608</v>
      </c>
      <c r="F988" s="103">
        <f>'[1]SERV. GRLES'!K7</f>
        <v>3909.7333333333331</v>
      </c>
      <c r="G988" s="103">
        <f>'[1]SERV. GRLES'!L7</f>
        <v>2698.2666666666669</v>
      </c>
    </row>
    <row r="989" spans="1:7" x14ac:dyDescent="0.25">
      <c r="A989" s="96">
        <v>42668</v>
      </c>
      <c r="B989" s="101">
        <v>4340</v>
      </c>
      <c r="C989" s="2" t="s">
        <v>1380</v>
      </c>
      <c r="D989" s="16" t="s">
        <v>68</v>
      </c>
      <c r="E989" s="103">
        <v>2065</v>
      </c>
      <c r="F989" s="103">
        <f>'[1]SERV. GRLES'!K8</f>
        <v>1239</v>
      </c>
      <c r="G989" s="103">
        <f>'[1]SERV. GRLES'!L8</f>
        <v>826</v>
      </c>
    </row>
    <row r="990" spans="1:7" x14ac:dyDescent="0.25">
      <c r="A990" s="96"/>
      <c r="B990" s="101"/>
      <c r="C990" s="6" t="s">
        <v>9</v>
      </c>
      <c r="D990" s="16"/>
      <c r="E990" s="103"/>
      <c r="F990" s="103"/>
      <c r="G990" s="103"/>
    </row>
    <row r="991" spans="1:7" x14ac:dyDescent="0.25">
      <c r="A991" s="96"/>
      <c r="B991" s="101"/>
      <c r="C991" s="2"/>
      <c r="D991" s="16"/>
      <c r="E991" s="103"/>
      <c r="F991" s="103"/>
      <c r="G991" s="103"/>
    </row>
    <row r="993" spans="1:7" ht="14.25" x14ac:dyDescent="0.2">
      <c r="A993" s="162" t="s">
        <v>31</v>
      </c>
      <c r="B993" s="211" t="s">
        <v>676</v>
      </c>
      <c r="C993" s="211"/>
      <c r="E993" s="129"/>
      <c r="F993" s="129"/>
      <c r="G993" s="128"/>
    </row>
    <row r="994" spans="1:7" ht="12.75" x14ac:dyDescent="0.2">
      <c r="A994" s="204" t="s">
        <v>1</v>
      </c>
      <c r="B994" s="205"/>
      <c r="C994" s="205"/>
      <c r="D994" s="205"/>
      <c r="E994" s="205"/>
      <c r="F994" s="205"/>
      <c r="G994" s="206"/>
    </row>
    <row r="995" spans="1:7" ht="30" x14ac:dyDescent="0.2">
      <c r="A995" s="163" t="s">
        <v>2</v>
      </c>
      <c r="B995" s="164" t="s">
        <v>3</v>
      </c>
      <c r="C995" s="1" t="s">
        <v>4</v>
      </c>
      <c r="D995" s="8" t="s">
        <v>5</v>
      </c>
      <c r="E995" s="130" t="s">
        <v>6</v>
      </c>
      <c r="F995" s="131" t="s">
        <v>7</v>
      </c>
      <c r="G995" s="131" t="s">
        <v>8</v>
      </c>
    </row>
    <row r="996" spans="1:7" x14ac:dyDescent="0.25">
      <c r="A996" s="157">
        <v>40372</v>
      </c>
      <c r="B996" s="165">
        <v>2191</v>
      </c>
      <c r="C996" s="2" t="s">
        <v>1380</v>
      </c>
      <c r="D996" s="16" t="s">
        <v>648</v>
      </c>
      <c r="E996" s="146">
        <v>38369.03</v>
      </c>
      <c r="F996" s="147">
        <v>38368.03</v>
      </c>
      <c r="G996" s="103">
        <v>1</v>
      </c>
    </row>
    <row r="997" spans="1:7" x14ac:dyDescent="0.25">
      <c r="A997" s="96">
        <v>43235</v>
      </c>
      <c r="B997" s="101">
        <v>4893</v>
      </c>
      <c r="C997" s="2" t="s">
        <v>1380</v>
      </c>
      <c r="D997" s="16" t="s">
        <v>649</v>
      </c>
      <c r="E997" s="102">
        <v>31365</v>
      </c>
      <c r="F997" s="134">
        <v>31363</v>
      </c>
      <c r="G997" s="103">
        <v>2</v>
      </c>
    </row>
    <row r="998" spans="1:7" x14ac:dyDescent="0.25">
      <c r="A998" s="96">
        <v>42887</v>
      </c>
      <c r="B998" s="101">
        <v>4753</v>
      </c>
      <c r="C998" s="2" t="s">
        <v>1380</v>
      </c>
      <c r="D998" s="16" t="s">
        <v>650</v>
      </c>
      <c r="E998" s="102">
        <v>42126</v>
      </c>
      <c r="F998" s="134">
        <v>42125</v>
      </c>
      <c r="G998" s="103">
        <v>1</v>
      </c>
    </row>
    <row r="999" spans="1:7" x14ac:dyDescent="0.25">
      <c r="A999" s="96">
        <v>40372</v>
      </c>
      <c r="B999" s="101">
        <v>2192</v>
      </c>
      <c r="C999" s="2" t="s">
        <v>1380</v>
      </c>
      <c r="D999" s="16" t="s">
        <v>648</v>
      </c>
      <c r="E999" s="102">
        <v>38369.03</v>
      </c>
      <c r="F999" s="134">
        <v>38368.03</v>
      </c>
      <c r="G999" s="103">
        <v>1</v>
      </c>
    </row>
    <row r="1000" spans="1:7" x14ac:dyDescent="0.25">
      <c r="A1000" s="96">
        <v>43616</v>
      </c>
      <c r="B1000" s="101">
        <v>5221</v>
      </c>
      <c r="C1000" s="2" t="s">
        <v>1380</v>
      </c>
      <c r="D1000" s="16" t="s">
        <v>651</v>
      </c>
      <c r="E1000" s="102">
        <v>54069.99</v>
      </c>
      <c r="F1000" s="134">
        <v>54069.99</v>
      </c>
      <c r="G1000" s="103">
        <v>1</v>
      </c>
    </row>
    <row r="1001" spans="1:7" x14ac:dyDescent="0.25">
      <c r="A1001" s="96">
        <v>43591</v>
      </c>
      <c r="B1001" s="101">
        <v>5186</v>
      </c>
      <c r="C1001" s="2" t="s">
        <v>1380</v>
      </c>
      <c r="D1001" s="16" t="s">
        <v>652</v>
      </c>
      <c r="E1001" s="102">
        <v>17700</v>
      </c>
      <c r="F1001" s="134">
        <v>17700</v>
      </c>
      <c r="G1001" s="103">
        <v>1</v>
      </c>
    </row>
    <row r="1002" spans="1:7" x14ac:dyDescent="0.25">
      <c r="A1002" s="96">
        <v>43616</v>
      </c>
      <c r="B1002" s="101">
        <v>5222</v>
      </c>
      <c r="C1002" s="2" t="s">
        <v>1380</v>
      </c>
      <c r="D1002" s="16" t="s">
        <v>653</v>
      </c>
      <c r="E1002" s="102">
        <v>9440</v>
      </c>
      <c r="F1002" s="134">
        <v>9440</v>
      </c>
      <c r="G1002" s="103">
        <v>1</v>
      </c>
    </row>
    <row r="1003" spans="1:7" x14ac:dyDescent="0.25">
      <c r="A1003" s="96">
        <v>42366</v>
      </c>
      <c r="B1003" s="101">
        <v>3661</v>
      </c>
      <c r="C1003" s="2" t="s">
        <v>1380</v>
      </c>
      <c r="D1003" s="16" t="s">
        <v>654</v>
      </c>
      <c r="E1003" s="102">
        <v>1900</v>
      </c>
      <c r="F1003" s="134">
        <v>1899</v>
      </c>
      <c r="G1003" s="103">
        <v>1</v>
      </c>
    </row>
    <row r="1004" spans="1:7" x14ac:dyDescent="0.25">
      <c r="A1004" s="96">
        <v>43756</v>
      </c>
      <c r="B1004" s="101">
        <v>5295</v>
      </c>
      <c r="C1004" s="2" t="s">
        <v>1380</v>
      </c>
      <c r="D1004" s="16" t="s">
        <v>655</v>
      </c>
      <c r="E1004" s="102">
        <v>168950</v>
      </c>
      <c r="F1004" s="134">
        <v>168950</v>
      </c>
      <c r="G1004" s="103">
        <v>0</v>
      </c>
    </row>
    <row r="1005" spans="1:7" x14ac:dyDescent="0.25">
      <c r="A1005" s="96">
        <v>42201</v>
      </c>
      <c r="B1005" s="101">
        <v>3665</v>
      </c>
      <c r="C1005" s="2" t="s">
        <v>1380</v>
      </c>
      <c r="D1005" s="16" t="s">
        <v>656</v>
      </c>
      <c r="E1005" s="102">
        <v>82000.009999999995</v>
      </c>
      <c r="F1005" s="134">
        <v>81999.009999999995</v>
      </c>
      <c r="G1005" s="103">
        <v>1</v>
      </c>
    </row>
    <row r="1006" spans="1:7" x14ac:dyDescent="0.25">
      <c r="A1006" s="96">
        <v>42201</v>
      </c>
      <c r="B1006" s="101">
        <v>3764</v>
      </c>
      <c r="C1006" s="2" t="s">
        <v>1380</v>
      </c>
      <c r="D1006" s="16" t="s">
        <v>657</v>
      </c>
      <c r="E1006" s="102">
        <v>82000.009999999995</v>
      </c>
      <c r="F1006" s="134">
        <v>81999.009999999995</v>
      </c>
      <c r="G1006" s="103">
        <v>1</v>
      </c>
    </row>
    <row r="1007" spans="1:7" x14ac:dyDescent="0.25">
      <c r="A1007" s="96">
        <v>42321</v>
      </c>
      <c r="B1007" s="101">
        <v>3658</v>
      </c>
      <c r="C1007" s="2" t="s">
        <v>1380</v>
      </c>
      <c r="D1007" s="16" t="s">
        <v>658</v>
      </c>
      <c r="E1007" s="102">
        <v>2380</v>
      </c>
      <c r="F1007" s="134">
        <v>2379</v>
      </c>
      <c r="G1007" s="103">
        <v>1</v>
      </c>
    </row>
    <row r="1008" spans="1:7" x14ac:dyDescent="0.25">
      <c r="A1008" s="96">
        <v>40799</v>
      </c>
      <c r="B1008" s="101">
        <v>2806</v>
      </c>
      <c r="C1008" s="2" t="s">
        <v>1380</v>
      </c>
      <c r="D1008" s="16" t="s">
        <v>659</v>
      </c>
      <c r="E1008" s="102">
        <v>4286.1099999999997</v>
      </c>
      <c r="F1008" s="134">
        <v>4285.1099999999997</v>
      </c>
      <c r="G1008" s="103">
        <v>1</v>
      </c>
    </row>
    <row r="1009" spans="1:7" x14ac:dyDescent="0.25">
      <c r="A1009" s="96">
        <v>41934</v>
      </c>
      <c r="B1009" s="101">
        <v>3228</v>
      </c>
      <c r="C1009" s="2" t="s">
        <v>1380</v>
      </c>
      <c r="D1009" s="16" t="s">
        <v>660</v>
      </c>
      <c r="E1009" s="102">
        <v>139448.1</v>
      </c>
      <c r="F1009" s="134">
        <v>139447.1</v>
      </c>
      <c r="G1009" s="103">
        <v>1</v>
      </c>
    </row>
    <row r="1010" spans="1:7" x14ac:dyDescent="0.25">
      <c r="A1010" s="107">
        <v>44284</v>
      </c>
      <c r="B1010" s="106">
        <v>5335</v>
      </c>
      <c r="C1010" s="2" t="s">
        <v>1380</v>
      </c>
      <c r="D1010" s="17" t="s">
        <v>661</v>
      </c>
      <c r="E1010" s="108">
        <v>122599.64</v>
      </c>
      <c r="F1010" s="134">
        <v>48529.02416666667</v>
      </c>
      <c r="G1010" s="109">
        <v>74070.61583333333</v>
      </c>
    </row>
    <row r="1011" spans="1:7" x14ac:dyDescent="0.25">
      <c r="A1011" s="96">
        <v>40136</v>
      </c>
      <c r="B1011" s="101">
        <v>1878</v>
      </c>
      <c r="C1011" s="2" t="s">
        <v>1380</v>
      </c>
      <c r="D1011" s="16" t="s">
        <v>662</v>
      </c>
      <c r="E1011" s="102">
        <v>47850</v>
      </c>
      <c r="F1011" s="134">
        <v>47849</v>
      </c>
      <c r="G1011" s="103">
        <v>1</v>
      </c>
    </row>
    <row r="1012" spans="1:7" x14ac:dyDescent="0.25">
      <c r="A1012" s="96">
        <v>42695</v>
      </c>
      <c r="B1012" s="101">
        <v>4403</v>
      </c>
      <c r="C1012" s="2" t="s">
        <v>1380</v>
      </c>
      <c r="D1012" s="16" t="s">
        <v>183</v>
      </c>
      <c r="E1012" s="102">
        <v>7670</v>
      </c>
      <c r="F1012" s="134">
        <v>7669</v>
      </c>
      <c r="G1012" s="103">
        <v>1</v>
      </c>
    </row>
    <row r="1013" spans="1:7" x14ac:dyDescent="0.25">
      <c r="A1013" s="96">
        <v>41421</v>
      </c>
      <c r="B1013" s="101">
        <v>3057</v>
      </c>
      <c r="C1013" s="2" t="s">
        <v>1380</v>
      </c>
      <c r="D1013" s="16" t="s">
        <v>239</v>
      </c>
      <c r="E1013" s="102">
        <v>25388.9</v>
      </c>
      <c r="F1013" s="134">
        <v>25387.9</v>
      </c>
      <c r="G1013" s="103">
        <v>1</v>
      </c>
    </row>
    <row r="1014" spans="1:7" x14ac:dyDescent="0.25">
      <c r="A1014" s="96">
        <v>41421</v>
      </c>
      <c r="B1014" s="101">
        <v>3067</v>
      </c>
      <c r="C1014" s="2" t="s">
        <v>1380</v>
      </c>
      <c r="D1014" s="16" t="s">
        <v>100</v>
      </c>
      <c r="E1014" s="102">
        <v>2595.8000000000002</v>
      </c>
      <c r="F1014" s="134">
        <v>2594.8000000000002</v>
      </c>
      <c r="G1014" s="103">
        <v>1</v>
      </c>
    </row>
    <row r="1015" spans="1:7" x14ac:dyDescent="0.25">
      <c r="A1015" s="96">
        <v>40185</v>
      </c>
      <c r="B1015" s="101">
        <v>2628</v>
      </c>
      <c r="C1015" s="2" t="s">
        <v>1380</v>
      </c>
      <c r="D1015" s="16" t="s">
        <v>663</v>
      </c>
      <c r="E1015" s="102">
        <v>1</v>
      </c>
      <c r="F1015" s="134">
        <v>0</v>
      </c>
      <c r="G1015" s="103">
        <v>1</v>
      </c>
    </row>
    <row r="1016" spans="1:7" x14ac:dyDescent="0.25">
      <c r="A1016" s="96">
        <v>44483</v>
      </c>
      <c r="B1016" s="101">
        <v>5372</v>
      </c>
      <c r="C1016" s="2" t="s">
        <v>1380</v>
      </c>
      <c r="D1016" s="16" t="s">
        <v>664</v>
      </c>
      <c r="E1016" s="102">
        <v>245000</v>
      </c>
      <c r="F1016" s="134">
        <v>24500</v>
      </c>
      <c r="G1016" s="103">
        <v>220500</v>
      </c>
    </row>
    <row r="1017" spans="1:7" x14ac:dyDescent="0.25">
      <c r="A1017" s="96">
        <v>41816</v>
      </c>
      <c r="B1017" s="101">
        <v>3172</v>
      </c>
      <c r="C1017" s="2" t="s">
        <v>1380</v>
      </c>
      <c r="D1017" s="16" t="s">
        <v>665</v>
      </c>
      <c r="E1017" s="102">
        <v>30000</v>
      </c>
      <c r="F1017" s="134">
        <v>29999</v>
      </c>
      <c r="G1017" s="103">
        <v>1</v>
      </c>
    </row>
    <row r="1018" spans="1:7" x14ac:dyDescent="0.25">
      <c r="A1018" s="96">
        <v>44495</v>
      </c>
      <c r="B1018" s="101">
        <v>5373</v>
      </c>
      <c r="C1018" s="2" t="s">
        <v>1380</v>
      </c>
      <c r="D1018" s="16" t="s">
        <v>666</v>
      </c>
      <c r="E1018" s="102">
        <v>14750</v>
      </c>
      <c r="F1018" s="134">
        <v>2950</v>
      </c>
      <c r="G1018" s="103">
        <v>11800</v>
      </c>
    </row>
    <row r="1019" spans="1:7" x14ac:dyDescent="0.25">
      <c r="A1019" s="96">
        <v>41849</v>
      </c>
      <c r="B1019" s="101">
        <v>3182</v>
      </c>
      <c r="C1019" s="2" t="s">
        <v>1380</v>
      </c>
      <c r="D1019" s="16" t="s">
        <v>667</v>
      </c>
      <c r="E1019" s="102">
        <v>16949.150000000001</v>
      </c>
      <c r="F1019" s="134">
        <v>13983.04875</v>
      </c>
      <c r="G1019" s="103">
        <v>2966.1012500000015</v>
      </c>
    </row>
    <row r="1020" spans="1:7" x14ac:dyDescent="0.25">
      <c r="A1020" s="96">
        <v>43137</v>
      </c>
      <c r="B1020" s="101">
        <v>4827</v>
      </c>
      <c r="C1020" s="2" t="s">
        <v>1380</v>
      </c>
      <c r="D1020" s="16" t="s">
        <v>668</v>
      </c>
      <c r="E1020" s="102">
        <v>16225</v>
      </c>
      <c r="F1020" s="134">
        <v>7571.666666666667</v>
      </c>
      <c r="G1020" s="103">
        <v>8653.3333333333321</v>
      </c>
    </row>
    <row r="1021" spans="1:7" x14ac:dyDescent="0.25">
      <c r="A1021" s="96">
        <v>40360</v>
      </c>
      <c r="B1021" s="101">
        <v>2450</v>
      </c>
      <c r="C1021" s="2" t="s">
        <v>1380</v>
      </c>
      <c r="D1021" s="16" t="s">
        <v>669</v>
      </c>
      <c r="E1021" s="102">
        <v>4988</v>
      </c>
      <c r="F1021" s="134">
        <v>4987</v>
      </c>
      <c r="G1021" s="103">
        <v>1</v>
      </c>
    </row>
    <row r="1022" spans="1:7" x14ac:dyDescent="0.25">
      <c r="A1022" s="96">
        <v>43010</v>
      </c>
      <c r="B1022" s="101">
        <v>4785</v>
      </c>
      <c r="C1022" s="2" t="s">
        <v>1380</v>
      </c>
      <c r="D1022" s="16" t="s">
        <v>670</v>
      </c>
      <c r="E1022" s="102">
        <v>4954.82</v>
      </c>
      <c r="F1022" s="134">
        <v>2477.41</v>
      </c>
      <c r="G1022" s="103">
        <v>2477.41</v>
      </c>
    </row>
    <row r="1023" spans="1:7" x14ac:dyDescent="0.25">
      <c r="A1023" s="96">
        <v>42552</v>
      </c>
      <c r="B1023" s="101">
        <v>3968</v>
      </c>
      <c r="C1023" s="2" t="s">
        <v>1380</v>
      </c>
      <c r="D1023" s="16" t="s">
        <v>671</v>
      </c>
      <c r="E1023" s="102">
        <v>1</v>
      </c>
      <c r="F1023" s="134">
        <v>0</v>
      </c>
      <c r="G1023" s="103">
        <v>1</v>
      </c>
    </row>
    <row r="1024" spans="1:7" x14ac:dyDescent="0.25">
      <c r="A1024" s="96">
        <v>42079</v>
      </c>
      <c r="B1024" s="101">
        <v>3490</v>
      </c>
      <c r="C1024" s="2" t="s">
        <v>1380</v>
      </c>
      <c r="D1024" s="16" t="s">
        <v>672</v>
      </c>
      <c r="E1024" s="102">
        <v>10700</v>
      </c>
      <c r="F1024" s="134">
        <v>8114.166666666667</v>
      </c>
      <c r="G1024" s="103">
        <v>2585.833333333333</v>
      </c>
    </row>
    <row r="1025" spans="1:7" x14ac:dyDescent="0.25">
      <c r="A1025" s="96">
        <v>42198</v>
      </c>
      <c r="B1025" s="101">
        <v>3777</v>
      </c>
      <c r="C1025" s="2" t="s">
        <v>1380</v>
      </c>
      <c r="D1025" s="16" t="s">
        <v>342</v>
      </c>
      <c r="E1025" s="102">
        <v>5929.5</v>
      </c>
      <c r="F1025" s="134">
        <v>4298.8874999999998</v>
      </c>
      <c r="G1025" s="103">
        <v>1630.6125000000002</v>
      </c>
    </row>
    <row r="1026" spans="1:7" x14ac:dyDescent="0.25">
      <c r="A1026" s="96">
        <v>42787</v>
      </c>
      <c r="B1026" s="101">
        <v>4577</v>
      </c>
      <c r="C1026" s="2" t="s">
        <v>1380</v>
      </c>
      <c r="D1026" s="16" t="s">
        <v>72</v>
      </c>
      <c r="E1026" s="102">
        <v>5929.25</v>
      </c>
      <c r="F1026" s="134">
        <v>3359.9083333333328</v>
      </c>
      <c r="G1026" s="103">
        <v>2569.3416666666672</v>
      </c>
    </row>
    <row r="1027" spans="1:7" x14ac:dyDescent="0.25">
      <c r="A1027" s="96">
        <v>42605</v>
      </c>
      <c r="B1027" s="101">
        <v>4543</v>
      </c>
      <c r="C1027" s="2" t="s">
        <v>1380</v>
      </c>
      <c r="D1027" s="16" t="s">
        <v>673</v>
      </c>
      <c r="E1027" s="102">
        <v>32214</v>
      </c>
      <c r="F1027" s="134">
        <v>19865.3</v>
      </c>
      <c r="G1027" s="103">
        <v>12348.7</v>
      </c>
    </row>
    <row r="1028" spans="1:7" x14ac:dyDescent="0.25">
      <c r="A1028" s="96">
        <v>42068</v>
      </c>
      <c r="B1028" s="169">
        <v>3664</v>
      </c>
      <c r="C1028" s="2" t="s">
        <v>1380</v>
      </c>
      <c r="D1028" s="16" t="s">
        <v>674</v>
      </c>
      <c r="E1028" s="102">
        <v>389152.55</v>
      </c>
      <c r="F1028" s="134">
        <v>389151.55</v>
      </c>
      <c r="G1028" s="103">
        <v>1</v>
      </c>
    </row>
    <row r="1029" spans="1:7" x14ac:dyDescent="0.25">
      <c r="A1029" s="96">
        <v>42591</v>
      </c>
      <c r="B1029" s="169">
        <v>4734</v>
      </c>
      <c r="C1029" s="2" t="s">
        <v>1380</v>
      </c>
      <c r="D1029" s="16" t="s">
        <v>675</v>
      </c>
      <c r="E1029" s="102">
        <v>690001.46</v>
      </c>
      <c r="F1029" s="134">
        <v>690000.46</v>
      </c>
      <c r="G1029" s="103">
        <v>1</v>
      </c>
    </row>
    <row r="1030" spans="1:7" x14ac:dyDescent="0.25">
      <c r="A1030" s="96">
        <v>44378</v>
      </c>
      <c r="B1030" s="101">
        <v>5352</v>
      </c>
      <c r="C1030" s="2" t="s">
        <v>1380</v>
      </c>
      <c r="D1030" s="16" t="s">
        <v>677</v>
      </c>
      <c r="E1030" s="102">
        <v>12390</v>
      </c>
      <c r="F1030" s="134">
        <f>[1]TEGNOLOGIA!P1</f>
        <v>5162.5</v>
      </c>
      <c r="G1030" s="103">
        <f>[1]TEGNOLOGIA!Q1</f>
        <v>7227.5</v>
      </c>
    </row>
    <row r="1031" spans="1:7" x14ac:dyDescent="0.25">
      <c r="A1031" s="96">
        <v>43730</v>
      </c>
      <c r="B1031" s="101">
        <v>5358</v>
      </c>
      <c r="C1031" s="2" t="s">
        <v>1380</v>
      </c>
      <c r="D1031" s="16" t="s">
        <v>151</v>
      </c>
      <c r="E1031" s="102">
        <v>13799.65</v>
      </c>
      <c r="F1031" s="134">
        <f>[1]TEGNOLOGIA!P2</f>
        <v>13799.65</v>
      </c>
      <c r="G1031" s="103">
        <f>[1]TEGNOLOGIA!Q2</f>
        <v>1</v>
      </c>
    </row>
    <row r="1032" spans="1:7" x14ac:dyDescent="0.25">
      <c r="A1032" s="96">
        <v>42677</v>
      </c>
      <c r="B1032" s="101">
        <v>4387</v>
      </c>
      <c r="C1032" s="2" t="s">
        <v>1380</v>
      </c>
      <c r="D1032" s="16" t="s">
        <v>59</v>
      </c>
      <c r="E1032" s="102">
        <v>6608</v>
      </c>
      <c r="F1032" s="134">
        <f>[1]TEGNOLOGIA!P3</f>
        <v>3909.7333333333331</v>
      </c>
      <c r="G1032" s="103">
        <f>[1]TEGNOLOGIA!Q3</f>
        <v>2698.2666666666669</v>
      </c>
    </row>
    <row r="1033" spans="1:7" x14ac:dyDescent="0.25">
      <c r="A1033" s="96">
        <v>43347</v>
      </c>
      <c r="B1033" s="101">
        <v>5000</v>
      </c>
      <c r="C1033" s="2" t="s">
        <v>1380</v>
      </c>
      <c r="D1033" s="16" t="s">
        <v>678</v>
      </c>
      <c r="E1033" s="102">
        <v>7788</v>
      </c>
      <c r="F1033" s="134">
        <f>[1]TEGNOLOGIA!P4</f>
        <v>7786</v>
      </c>
      <c r="G1033" s="103">
        <f>[1]TEGNOLOGIA!Q4</f>
        <v>2</v>
      </c>
    </row>
    <row r="1034" spans="1:7" x14ac:dyDescent="0.25">
      <c r="A1034" s="96">
        <v>39065</v>
      </c>
      <c r="B1034" s="101">
        <v>456</v>
      </c>
      <c r="C1034" s="2" t="s">
        <v>1380</v>
      </c>
      <c r="D1034" s="16" t="s">
        <v>679</v>
      </c>
      <c r="E1034" s="102">
        <v>6867.2</v>
      </c>
      <c r="F1034" s="134">
        <f>[1]TEGNOLOGIA!P5</f>
        <v>6866.2</v>
      </c>
      <c r="G1034" s="103">
        <f>[1]TEGNOLOGIA!Q5</f>
        <v>1</v>
      </c>
    </row>
    <row r="1035" spans="1:7" x14ac:dyDescent="0.25">
      <c r="A1035" s="96">
        <v>42049</v>
      </c>
      <c r="B1035" s="101">
        <v>3369</v>
      </c>
      <c r="C1035" s="2" t="s">
        <v>1380</v>
      </c>
      <c r="D1035" s="16" t="s">
        <v>680</v>
      </c>
      <c r="E1035" s="102">
        <v>5400</v>
      </c>
      <c r="F1035" s="134">
        <f>[1]TEGNOLOGIA!P6</f>
        <v>5399</v>
      </c>
      <c r="G1035" s="103">
        <f>[1]TEGNOLOGIA!Q6</f>
        <v>1</v>
      </c>
    </row>
    <row r="1036" spans="1:7" x14ac:dyDescent="0.25">
      <c r="A1036" s="96">
        <v>42228</v>
      </c>
      <c r="B1036" s="101">
        <v>3673</v>
      </c>
      <c r="C1036" s="2" t="s">
        <v>1380</v>
      </c>
      <c r="D1036" s="16" t="s">
        <v>681</v>
      </c>
      <c r="E1036" s="102">
        <v>28302.3</v>
      </c>
      <c r="F1036" s="134">
        <f>[1]TEGNOLOGIA!P7</f>
        <v>28301.3</v>
      </c>
      <c r="G1036" s="103">
        <f>[1]TEGNOLOGIA!Q7</f>
        <v>1</v>
      </c>
    </row>
    <row r="1037" spans="1:7" x14ac:dyDescent="0.25">
      <c r="A1037" s="96">
        <v>43105</v>
      </c>
      <c r="B1037" s="101">
        <v>4826</v>
      </c>
      <c r="C1037" s="2" t="s">
        <v>1380</v>
      </c>
      <c r="D1037" s="16" t="s">
        <v>682</v>
      </c>
      <c r="E1037" s="102">
        <v>35577</v>
      </c>
      <c r="F1037" s="134">
        <f>[1]TEGNOLOGIA!P8</f>
        <v>35575</v>
      </c>
      <c r="G1037" s="103">
        <f>[1]TEGNOLOGIA!Q8</f>
        <v>2</v>
      </c>
    </row>
    <row r="1038" spans="1:7" x14ac:dyDescent="0.25">
      <c r="A1038" s="96">
        <v>42040</v>
      </c>
      <c r="B1038" s="101">
        <v>3651</v>
      </c>
      <c r="C1038" s="2" t="s">
        <v>1380</v>
      </c>
      <c r="D1038" s="16" t="s">
        <v>683</v>
      </c>
      <c r="E1038" s="102">
        <v>29446</v>
      </c>
      <c r="F1038" s="134">
        <f>[1]TEGNOLOGIA!P9</f>
        <v>29445</v>
      </c>
      <c r="G1038" s="103">
        <f>[1]TEGNOLOGIA!Q9</f>
        <v>1</v>
      </c>
    </row>
    <row r="1039" spans="1:7" x14ac:dyDescent="0.25">
      <c r="A1039" s="96">
        <v>42677</v>
      </c>
      <c r="B1039" s="101">
        <v>4396</v>
      </c>
      <c r="C1039" s="2" t="s">
        <v>1380</v>
      </c>
      <c r="D1039" s="16" t="s">
        <v>59</v>
      </c>
      <c r="E1039" s="102">
        <v>6608</v>
      </c>
      <c r="F1039" s="134">
        <f>[1]TEGNOLOGIA!P10</f>
        <v>3909.7333333333331</v>
      </c>
      <c r="G1039" s="103">
        <f>[1]TEGNOLOGIA!Q10</f>
        <v>2698.2666666666669</v>
      </c>
    </row>
    <row r="1040" spans="1:7" x14ac:dyDescent="0.25">
      <c r="A1040" s="96">
        <v>40135</v>
      </c>
      <c r="B1040" s="101">
        <v>1879</v>
      </c>
      <c r="C1040" s="2" t="s">
        <v>1380</v>
      </c>
      <c r="D1040" s="16" t="s">
        <v>684</v>
      </c>
      <c r="E1040" s="102">
        <v>14000</v>
      </c>
      <c r="F1040" s="134">
        <f>[1]TEGNOLOGIA!P11</f>
        <v>13999</v>
      </c>
      <c r="G1040" s="103">
        <f>[1]TEGNOLOGIA!Q11</f>
        <v>1</v>
      </c>
    </row>
    <row r="1041" spans="1:7" x14ac:dyDescent="0.25">
      <c r="A1041" s="96">
        <v>42769</v>
      </c>
      <c r="B1041" s="101">
        <v>4493</v>
      </c>
      <c r="C1041" s="2" t="s">
        <v>1380</v>
      </c>
      <c r="D1041" s="16" t="s">
        <v>484</v>
      </c>
      <c r="E1041" s="102">
        <v>5664</v>
      </c>
      <c r="F1041" s="134">
        <f>[1]TEGNOLOGIA!P12</f>
        <v>5663</v>
      </c>
      <c r="G1041" s="103">
        <f>[1]TEGNOLOGIA!Q12</f>
        <v>1</v>
      </c>
    </row>
    <row r="1042" spans="1:7" x14ac:dyDescent="0.25">
      <c r="A1042" s="96">
        <v>41059</v>
      </c>
      <c r="B1042" s="101">
        <v>2863</v>
      </c>
      <c r="C1042" s="2" t="s">
        <v>1380</v>
      </c>
      <c r="D1042" s="16" t="s">
        <v>685</v>
      </c>
      <c r="E1042" s="102">
        <v>8000</v>
      </c>
      <c r="F1042" s="134">
        <f>[1]TEGNOLOGIA!P13</f>
        <v>7999</v>
      </c>
      <c r="G1042" s="103">
        <f>[1]TEGNOLOGIA!Q13</f>
        <v>1</v>
      </c>
    </row>
    <row r="1043" spans="1:7" x14ac:dyDescent="0.25">
      <c r="A1043" s="96">
        <v>42859</v>
      </c>
      <c r="B1043" s="101">
        <v>4673</v>
      </c>
      <c r="C1043" s="2" t="s">
        <v>1380</v>
      </c>
      <c r="D1043" s="16" t="s">
        <v>686</v>
      </c>
      <c r="E1043" s="102">
        <v>18526</v>
      </c>
      <c r="F1043" s="134">
        <f>[1]TEGNOLOGIA!P14</f>
        <v>10034.916666666666</v>
      </c>
      <c r="G1043" s="103">
        <f>[1]TEGNOLOGIA!Q14</f>
        <v>8491.0833333333339</v>
      </c>
    </row>
    <row r="1044" spans="1:7" x14ac:dyDescent="0.25">
      <c r="A1044" s="96">
        <v>41997</v>
      </c>
      <c r="B1044" s="101">
        <v>3279</v>
      </c>
      <c r="C1044" s="2" t="s">
        <v>1380</v>
      </c>
      <c r="D1044" s="16" t="s">
        <v>687</v>
      </c>
      <c r="E1044" s="102">
        <v>37812.51</v>
      </c>
      <c r="F1044" s="134">
        <f>[1]TEGNOLOGIA!P15</f>
        <v>37811.51</v>
      </c>
      <c r="G1044" s="103">
        <f>[1]TEGNOLOGIA!Q15</f>
        <v>1</v>
      </c>
    </row>
    <row r="1045" spans="1:7" x14ac:dyDescent="0.25">
      <c r="A1045" s="96">
        <v>41132</v>
      </c>
      <c r="B1045" s="101">
        <v>2920</v>
      </c>
      <c r="C1045" s="2" t="s">
        <v>1380</v>
      </c>
      <c r="D1045" s="16" t="s">
        <v>688</v>
      </c>
      <c r="E1045" s="102">
        <v>28823.87</v>
      </c>
      <c r="F1045" s="134">
        <f>[1]TEGNOLOGIA!P16</f>
        <v>28822.87</v>
      </c>
      <c r="G1045" s="103">
        <f>[1]TEGNOLOGIA!Q16</f>
        <v>1</v>
      </c>
    </row>
    <row r="1046" spans="1:7" x14ac:dyDescent="0.25">
      <c r="A1046" s="96">
        <v>41716</v>
      </c>
      <c r="B1046" s="101">
        <v>3148</v>
      </c>
      <c r="C1046" s="2" t="s">
        <v>1380</v>
      </c>
      <c r="D1046" s="16" t="s">
        <v>689</v>
      </c>
      <c r="E1046" s="102">
        <f>4838-1</f>
        <v>4837</v>
      </c>
      <c r="F1046" s="134">
        <f>[1]TEGNOLOGIA!P17</f>
        <v>4836</v>
      </c>
      <c r="G1046" s="103">
        <f>[1]TEGNOLOGIA!Q17</f>
        <v>1</v>
      </c>
    </row>
    <row r="1047" spans="1:7" x14ac:dyDescent="0.25">
      <c r="A1047" s="96">
        <v>42668</v>
      </c>
      <c r="B1047" s="101">
        <v>4344</v>
      </c>
      <c r="C1047" s="2" t="s">
        <v>1380</v>
      </c>
      <c r="D1047" s="16" t="s">
        <v>68</v>
      </c>
      <c r="E1047" s="102">
        <v>2065</v>
      </c>
      <c r="F1047" s="134">
        <f>[1]TEGNOLOGIA!P18</f>
        <v>1239</v>
      </c>
      <c r="G1047" s="103">
        <f>[1]TEGNOLOGIA!Q18</f>
        <v>826</v>
      </c>
    </row>
    <row r="1048" spans="1:7" x14ac:dyDescent="0.25">
      <c r="A1048" s="96">
        <v>43616</v>
      </c>
      <c r="B1048" s="101">
        <v>5255</v>
      </c>
      <c r="C1048" s="2" t="s">
        <v>1380</v>
      </c>
      <c r="D1048" s="16" t="s">
        <v>690</v>
      </c>
      <c r="E1048" s="102">
        <v>30375</v>
      </c>
      <c r="F1048" s="134">
        <f>[1]TEGNOLOGIA!P19</f>
        <v>30375</v>
      </c>
      <c r="G1048" s="103">
        <f>[1]TEGNOLOGIA!Q19</f>
        <v>1</v>
      </c>
    </row>
    <row r="1049" spans="1:7" x14ac:dyDescent="0.25">
      <c r="A1049" s="96">
        <v>41030</v>
      </c>
      <c r="B1049" s="101">
        <v>2845</v>
      </c>
      <c r="C1049" s="2" t="s">
        <v>1380</v>
      </c>
      <c r="D1049" s="16" t="s">
        <v>691</v>
      </c>
      <c r="E1049" s="102">
        <v>26593.4</v>
      </c>
      <c r="F1049" s="134">
        <f>[1]TEGNOLOGIA!P20</f>
        <v>26592.400000000001</v>
      </c>
      <c r="G1049" s="103">
        <f>[1]TEGNOLOGIA!Q20</f>
        <v>1</v>
      </c>
    </row>
    <row r="1050" spans="1:7" x14ac:dyDescent="0.25">
      <c r="A1050" s="96">
        <v>40372</v>
      </c>
      <c r="B1050" s="101">
        <v>2490</v>
      </c>
      <c r="C1050" s="2" t="s">
        <v>1380</v>
      </c>
      <c r="D1050" s="16" t="s">
        <v>648</v>
      </c>
      <c r="E1050" s="102">
        <v>27066.35</v>
      </c>
      <c r="F1050" s="134">
        <f>[1]TEGNOLOGIA!P21</f>
        <v>27065.35</v>
      </c>
      <c r="G1050" s="103">
        <f>[1]TEGNOLOGIA!Q21</f>
        <v>1</v>
      </c>
    </row>
    <row r="1051" spans="1:7" x14ac:dyDescent="0.25">
      <c r="A1051" s="96">
        <v>43187</v>
      </c>
      <c r="B1051" s="101">
        <v>4847</v>
      </c>
      <c r="C1051" s="2" t="s">
        <v>1380</v>
      </c>
      <c r="D1051" s="16" t="s">
        <v>422</v>
      </c>
      <c r="E1051" s="102">
        <v>4824</v>
      </c>
      <c r="F1051" s="134">
        <f>[1]TEGNOLOGIA!P22</f>
        <v>4822</v>
      </c>
      <c r="G1051" s="103">
        <f>[1]TEGNOLOGIA!Q22</f>
        <v>1</v>
      </c>
    </row>
    <row r="1052" spans="1:7" x14ac:dyDescent="0.25">
      <c r="A1052" s="96">
        <v>42895</v>
      </c>
      <c r="B1052" s="101">
        <v>4706</v>
      </c>
      <c r="C1052" s="2" t="s">
        <v>1380</v>
      </c>
      <c r="D1052" s="16" t="s">
        <v>692</v>
      </c>
      <c r="E1052" s="102">
        <v>41282.300000000003</v>
      </c>
      <c r="F1052" s="134">
        <f>[1]TEGNOLOGIA!P23</f>
        <v>41281.300000000003</v>
      </c>
      <c r="G1052" s="103">
        <f>[1]TEGNOLOGIA!Q23</f>
        <v>1</v>
      </c>
    </row>
    <row r="1053" spans="1:7" x14ac:dyDescent="0.25">
      <c r="A1053" s="96">
        <v>42055</v>
      </c>
      <c r="B1053" s="101">
        <v>3387</v>
      </c>
      <c r="C1053" s="2" t="s">
        <v>1380</v>
      </c>
      <c r="D1053" s="16" t="s">
        <v>693</v>
      </c>
      <c r="E1053" s="102">
        <v>22302</v>
      </c>
      <c r="F1053" s="134">
        <f>[1]TEGNOLOGIA!P24</f>
        <v>22301</v>
      </c>
      <c r="G1053" s="103">
        <f>[1]TEGNOLOGIA!Q24</f>
        <v>1</v>
      </c>
    </row>
    <row r="1054" spans="1:7" x14ac:dyDescent="0.25">
      <c r="A1054" s="96">
        <v>41864</v>
      </c>
      <c r="B1054" s="101">
        <v>3192</v>
      </c>
      <c r="C1054" s="2" t="s">
        <v>1380</v>
      </c>
      <c r="D1054" s="16" t="s">
        <v>694</v>
      </c>
      <c r="E1054" s="102">
        <v>5424.28</v>
      </c>
      <c r="F1054" s="134">
        <f>[1]TEGNOLOGIA!P25</f>
        <v>5423.28</v>
      </c>
      <c r="G1054" s="103">
        <f>[1]TEGNOLOGIA!Q25</f>
        <v>1</v>
      </c>
    </row>
    <row r="1055" spans="1:7" x14ac:dyDescent="0.25">
      <c r="A1055" s="96">
        <v>41421</v>
      </c>
      <c r="B1055" s="101">
        <v>3037</v>
      </c>
      <c r="C1055" s="2" t="s">
        <v>1380</v>
      </c>
      <c r="D1055" s="16" t="s">
        <v>695</v>
      </c>
      <c r="E1055" s="102">
        <v>5295.8</v>
      </c>
      <c r="F1055" s="134">
        <f>[1]TEGNOLOGIA!P26</f>
        <v>5294.8</v>
      </c>
      <c r="G1055" s="103">
        <f>[1]TEGNOLOGIA!Q26</f>
        <v>1</v>
      </c>
    </row>
    <row r="1056" spans="1:7" x14ac:dyDescent="0.25">
      <c r="A1056" s="96">
        <v>43196</v>
      </c>
      <c r="B1056" s="101">
        <v>4851</v>
      </c>
      <c r="C1056" s="2" t="s">
        <v>1380</v>
      </c>
      <c r="D1056" s="16" t="s">
        <v>696</v>
      </c>
      <c r="E1056" s="102">
        <v>31929.08</v>
      </c>
      <c r="F1056" s="134">
        <f>[1]TEGNOLOGIA!P27</f>
        <v>31927.08</v>
      </c>
      <c r="G1056" s="103">
        <f>[1]TEGNOLOGIA!Q27</f>
        <v>1</v>
      </c>
    </row>
    <row r="1057" spans="1:7" x14ac:dyDescent="0.25">
      <c r="A1057" s="96">
        <v>42864</v>
      </c>
      <c r="B1057" s="101">
        <v>4680</v>
      </c>
      <c r="C1057" s="2" t="s">
        <v>1380</v>
      </c>
      <c r="D1057" s="16" t="s">
        <v>697</v>
      </c>
      <c r="E1057" s="102">
        <v>5782</v>
      </c>
      <c r="F1057" s="134">
        <f>[1]TEGNOLOGIA!P28</f>
        <v>5781</v>
      </c>
      <c r="G1057" s="103">
        <f>[1]TEGNOLOGIA!Q28</f>
        <v>1</v>
      </c>
    </row>
    <row r="1058" spans="1:7" x14ac:dyDescent="0.25">
      <c r="A1058" s="96">
        <v>44491</v>
      </c>
      <c r="B1058" s="101">
        <v>5365</v>
      </c>
      <c r="C1058" s="2" t="s">
        <v>1380</v>
      </c>
      <c r="D1058" s="16" t="s">
        <v>151</v>
      </c>
      <c r="E1058" s="102">
        <v>13799.65</v>
      </c>
      <c r="F1058" s="134">
        <f>[1]TEGNOLOGIA!P29</f>
        <v>4599.8833333333332</v>
      </c>
      <c r="G1058" s="103">
        <f>[1]TEGNOLOGIA!Q29</f>
        <v>9199.7666666666664</v>
      </c>
    </row>
    <row r="1059" spans="1:7" x14ac:dyDescent="0.25">
      <c r="A1059" s="96">
        <v>43791</v>
      </c>
      <c r="B1059" s="101">
        <v>5318</v>
      </c>
      <c r="C1059" s="2" t="s">
        <v>1380</v>
      </c>
      <c r="D1059" s="16" t="s">
        <v>11</v>
      </c>
      <c r="E1059" s="102">
        <v>15576</v>
      </c>
      <c r="F1059" s="134">
        <f>[1]TEGNOLOGIA!P30</f>
        <v>15143.333333333334</v>
      </c>
      <c r="G1059" s="103">
        <f>[1]TEGNOLOGIA!Q30</f>
        <v>432.66666666666606</v>
      </c>
    </row>
    <row r="1060" spans="1:7" x14ac:dyDescent="0.25">
      <c r="A1060" s="96">
        <v>43592</v>
      </c>
      <c r="B1060" s="101">
        <v>5202</v>
      </c>
      <c r="C1060" s="2" t="s">
        <v>1380</v>
      </c>
      <c r="D1060" s="16" t="s">
        <v>698</v>
      </c>
      <c r="E1060" s="102">
        <v>115999.99</v>
      </c>
      <c r="F1060" s="134">
        <f>[1]TEGNOLOGIA!P31</f>
        <v>115999.99</v>
      </c>
      <c r="G1060" s="103">
        <f>[1]TEGNOLOGIA!Q31</f>
        <v>1</v>
      </c>
    </row>
    <row r="1061" spans="1:7" x14ac:dyDescent="0.25">
      <c r="A1061" s="96">
        <v>43791</v>
      </c>
      <c r="B1061" s="101">
        <v>5319</v>
      </c>
      <c r="C1061" s="2" t="s">
        <v>1380</v>
      </c>
      <c r="D1061" s="16" t="s">
        <v>699</v>
      </c>
      <c r="E1061" s="102">
        <v>15576</v>
      </c>
      <c r="F1061" s="134">
        <f>[1]TEGNOLOGIA!P32</f>
        <v>15143.333333333334</v>
      </c>
      <c r="G1061" s="103">
        <f>[1]TEGNOLOGIA!Q32</f>
        <v>432.66666666666606</v>
      </c>
    </row>
    <row r="1062" spans="1:7" x14ac:dyDescent="0.25">
      <c r="A1062" s="96">
        <v>39932</v>
      </c>
      <c r="B1062" s="101">
        <v>1791</v>
      </c>
      <c r="C1062" s="2" t="s">
        <v>1380</v>
      </c>
      <c r="D1062" s="16" t="s">
        <v>700</v>
      </c>
      <c r="E1062" s="102">
        <v>24665.05</v>
      </c>
      <c r="F1062" s="134">
        <f>[1]TEGNOLOGIA!P33</f>
        <v>24664.05</v>
      </c>
      <c r="G1062" s="103">
        <f>[1]TEGNOLOGIA!Q33</f>
        <v>1</v>
      </c>
    </row>
    <row r="1063" spans="1:7" x14ac:dyDescent="0.25">
      <c r="A1063" s="96"/>
      <c r="B1063" s="169"/>
      <c r="C1063" s="2"/>
      <c r="D1063" s="16"/>
      <c r="E1063" s="102"/>
      <c r="F1063" s="134"/>
      <c r="G1063" s="103"/>
    </row>
    <row r="1065" spans="1:7" ht="14.25" x14ac:dyDescent="0.2">
      <c r="A1065" s="162" t="s">
        <v>31</v>
      </c>
      <c r="B1065" s="211" t="s">
        <v>722</v>
      </c>
      <c r="C1065" s="211"/>
      <c r="E1065" s="129"/>
      <c r="F1065" s="129"/>
      <c r="G1065" s="128"/>
    </row>
    <row r="1066" spans="1:7" ht="12.75" x14ac:dyDescent="0.2">
      <c r="A1066" s="204" t="s">
        <v>1</v>
      </c>
      <c r="B1066" s="205"/>
      <c r="C1066" s="205"/>
      <c r="D1066" s="205"/>
      <c r="E1066" s="205"/>
      <c r="F1066" s="205"/>
      <c r="G1066" s="206"/>
    </row>
    <row r="1067" spans="1:7" ht="30" x14ac:dyDescent="0.2">
      <c r="A1067" s="163" t="s">
        <v>2</v>
      </c>
      <c r="B1067" s="164" t="s">
        <v>3</v>
      </c>
      <c r="C1067" s="1" t="s">
        <v>4</v>
      </c>
      <c r="D1067" s="8" t="s">
        <v>5</v>
      </c>
      <c r="E1067" s="130" t="s">
        <v>6</v>
      </c>
      <c r="F1067" s="131" t="s">
        <v>7</v>
      </c>
      <c r="G1067" s="131" t="s">
        <v>8</v>
      </c>
    </row>
    <row r="1068" spans="1:7" x14ac:dyDescent="0.25">
      <c r="A1068" s="96">
        <v>42080</v>
      </c>
      <c r="B1068" s="101">
        <v>3438</v>
      </c>
      <c r="C1068" s="2" t="s">
        <v>1380</v>
      </c>
      <c r="D1068" s="16" t="s">
        <v>14</v>
      </c>
      <c r="E1068" s="98">
        <v>4400</v>
      </c>
      <c r="F1068" s="103">
        <v>3336.6666666666665</v>
      </c>
      <c r="G1068" s="103">
        <v>1063.3333333333335</v>
      </c>
    </row>
    <row r="1069" spans="1:7" x14ac:dyDescent="0.25">
      <c r="A1069" s="96">
        <v>38108</v>
      </c>
      <c r="B1069" s="101">
        <v>583</v>
      </c>
      <c r="C1069" s="2" t="s">
        <v>1380</v>
      </c>
      <c r="D1069" s="16" t="s">
        <v>82</v>
      </c>
      <c r="E1069" s="98">
        <v>1</v>
      </c>
      <c r="F1069" s="103">
        <v>0</v>
      </c>
      <c r="G1069" s="103">
        <v>1</v>
      </c>
    </row>
    <row r="1070" spans="1:7" x14ac:dyDescent="0.25">
      <c r="A1070" s="96">
        <v>37991</v>
      </c>
      <c r="B1070" s="101">
        <v>540</v>
      </c>
      <c r="C1070" s="2" t="s">
        <v>1380</v>
      </c>
      <c r="D1070" s="16" t="s">
        <v>82</v>
      </c>
      <c r="E1070" s="98">
        <v>1</v>
      </c>
      <c r="F1070" s="103">
        <v>0</v>
      </c>
      <c r="G1070" s="103">
        <v>1</v>
      </c>
    </row>
    <row r="1071" spans="1:7" x14ac:dyDescent="0.25">
      <c r="A1071" s="96">
        <v>38108</v>
      </c>
      <c r="B1071" s="101">
        <v>585</v>
      </c>
      <c r="C1071" s="2" t="s">
        <v>1380</v>
      </c>
      <c r="D1071" s="16" t="s">
        <v>82</v>
      </c>
      <c r="E1071" s="98">
        <v>1</v>
      </c>
      <c r="F1071" s="103">
        <v>0</v>
      </c>
      <c r="G1071" s="103">
        <v>1</v>
      </c>
    </row>
    <row r="1072" spans="1:7" x14ac:dyDescent="0.25">
      <c r="A1072" s="96">
        <v>41851</v>
      </c>
      <c r="B1072" s="101">
        <v>3186</v>
      </c>
      <c r="C1072" s="2" t="s">
        <v>1380</v>
      </c>
      <c r="D1072" s="16" t="s">
        <v>701</v>
      </c>
      <c r="E1072" s="98">
        <v>5298.2</v>
      </c>
      <c r="F1072" s="103">
        <v>4371.0149999999994</v>
      </c>
      <c r="G1072" s="103">
        <v>927.1850000000004</v>
      </c>
    </row>
    <row r="1073" spans="1:7" x14ac:dyDescent="0.25">
      <c r="A1073" s="96">
        <v>41559</v>
      </c>
      <c r="B1073" s="101">
        <v>3133</v>
      </c>
      <c r="C1073" s="2" t="s">
        <v>1380</v>
      </c>
      <c r="D1073" s="16" t="s">
        <v>702</v>
      </c>
      <c r="E1073" s="98">
        <v>13443.15</v>
      </c>
      <c r="F1073" s="103">
        <v>12098.835000000001</v>
      </c>
      <c r="G1073" s="103">
        <v>1344.3149999999987</v>
      </c>
    </row>
    <row r="1074" spans="1:7" x14ac:dyDescent="0.25">
      <c r="A1074" s="96">
        <v>41864</v>
      </c>
      <c r="B1074" s="101">
        <v>3188</v>
      </c>
      <c r="C1074" s="2" t="s">
        <v>1380</v>
      </c>
      <c r="D1074" s="16" t="s">
        <v>703</v>
      </c>
      <c r="E1074" s="98">
        <v>9027</v>
      </c>
      <c r="F1074" s="103">
        <v>7372.0500000000011</v>
      </c>
      <c r="G1074" s="103">
        <v>1654.9499999999989</v>
      </c>
    </row>
    <row r="1075" spans="1:7" x14ac:dyDescent="0.25">
      <c r="A1075" s="96">
        <v>38108</v>
      </c>
      <c r="B1075" s="101">
        <v>942</v>
      </c>
      <c r="C1075" s="2" t="s">
        <v>1380</v>
      </c>
      <c r="D1075" s="16" t="s">
        <v>704</v>
      </c>
      <c r="E1075" s="98">
        <v>1</v>
      </c>
      <c r="F1075" s="103">
        <v>0</v>
      </c>
      <c r="G1075" s="103">
        <v>1</v>
      </c>
    </row>
    <row r="1076" spans="1:7" x14ac:dyDescent="0.25">
      <c r="A1076" s="96">
        <v>38108</v>
      </c>
      <c r="B1076" s="101">
        <v>542</v>
      </c>
      <c r="C1076" s="2" t="s">
        <v>1380</v>
      </c>
      <c r="D1076" s="16" t="s">
        <v>704</v>
      </c>
      <c r="E1076" s="98">
        <v>1</v>
      </c>
      <c r="F1076" s="103">
        <v>0</v>
      </c>
      <c r="G1076" s="103">
        <v>1</v>
      </c>
    </row>
    <row r="1077" spans="1:7" x14ac:dyDescent="0.25">
      <c r="A1077" s="96">
        <v>40071</v>
      </c>
      <c r="B1077" s="101">
        <v>4614</v>
      </c>
      <c r="C1077" s="2" t="s">
        <v>1380</v>
      </c>
      <c r="D1077" s="16" t="s">
        <v>705</v>
      </c>
      <c r="E1077" s="98">
        <v>2668</v>
      </c>
      <c r="F1077" s="103">
        <v>2667</v>
      </c>
      <c r="G1077" s="103">
        <v>1</v>
      </c>
    </row>
    <row r="1078" spans="1:7" x14ac:dyDescent="0.25">
      <c r="A1078" s="96">
        <v>41421</v>
      </c>
      <c r="B1078" s="101">
        <v>3039</v>
      </c>
      <c r="C1078" s="2" t="s">
        <v>1380</v>
      </c>
      <c r="D1078" s="16" t="s">
        <v>239</v>
      </c>
      <c r="E1078" s="98">
        <v>25388.9</v>
      </c>
      <c r="F1078" s="103">
        <v>25387.9</v>
      </c>
      <c r="G1078" s="103">
        <v>1</v>
      </c>
    </row>
    <row r="1079" spans="1:7" x14ac:dyDescent="0.25">
      <c r="A1079" s="96">
        <v>41421</v>
      </c>
      <c r="B1079" s="101">
        <v>3063</v>
      </c>
      <c r="C1079" s="2" t="s">
        <v>1380</v>
      </c>
      <c r="D1079" s="16" t="s">
        <v>239</v>
      </c>
      <c r="E1079" s="98">
        <v>25388.9</v>
      </c>
      <c r="F1079" s="103">
        <v>25387.9</v>
      </c>
      <c r="G1079" s="103">
        <v>1</v>
      </c>
    </row>
    <row r="1080" spans="1:7" x14ac:dyDescent="0.25">
      <c r="A1080" s="96">
        <v>41421</v>
      </c>
      <c r="B1080" s="101">
        <v>3045</v>
      </c>
      <c r="C1080" s="2" t="s">
        <v>1380</v>
      </c>
      <c r="D1080" s="16" t="s">
        <v>239</v>
      </c>
      <c r="E1080" s="98">
        <v>25388.9</v>
      </c>
      <c r="F1080" s="103">
        <v>25387.9</v>
      </c>
      <c r="G1080" s="103">
        <v>1</v>
      </c>
    </row>
    <row r="1081" spans="1:7" x14ac:dyDescent="0.25">
      <c r="A1081" s="96">
        <v>38108</v>
      </c>
      <c r="B1081" s="101">
        <v>1903</v>
      </c>
      <c r="C1081" s="2" t="s">
        <v>1380</v>
      </c>
      <c r="D1081" s="22" t="s">
        <v>706</v>
      </c>
      <c r="E1081" s="98">
        <v>1</v>
      </c>
      <c r="F1081" s="103">
        <v>0</v>
      </c>
      <c r="G1081" s="103">
        <v>1</v>
      </c>
    </row>
    <row r="1082" spans="1:7" x14ac:dyDescent="0.25">
      <c r="A1082" s="96">
        <v>42080</v>
      </c>
      <c r="B1082" s="101">
        <v>3439</v>
      </c>
      <c r="C1082" s="2" t="s">
        <v>1380</v>
      </c>
      <c r="D1082" s="16" t="s">
        <v>707</v>
      </c>
      <c r="E1082" s="98">
        <v>10004</v>
      </c>
      <c r="F1082" s="103">
        <v>7586.3666666666659</v>
      </c>
      <c r="G1082" s="103">
        <v>2417.6333333333341</v>
      </c>
    </row>
    <row r="1083" spans="1:7" x14ac:dyDescent="0.25">
      <c r="A1083" s="96">
        <v>42214</v>
      </c>
      <c r="B1083" s="101">
        <v>3788</v>
      </c>
      <c r="C1083" s="2" t="s">
        <v>1380</v>
      </c>
      <c r="D1083" s="16" t="s">
        <v>708</v>
      </c>
      <c r="E1083" s="98">
        <v>1351.12</v>
      </c>
      <c r="F1083" s="103">
        <v>1350.12</v>
      </c>
      <c r="G1083" s="103">
        <v>1</v>
      </c>
    </row>
    <row r="1084" spans="1:7" x14ac:dyDescent="0.25">
      <c r="A1084" s="96">
        <v>39967</v>
      </c>
      <c r="B1084" s="101">
        <v>171</v>
      </c>
      <c r="C1084" s="2" t="s">
        <v>1380</v>
      </c>
      <c r="D1084" s="16" t="s">
        <v>709</v>
      </c>
      <c r="E1084" s="98">
        <v>1</v>
      </c>
      <c r="F1084" s="103">
        <v>0</v>
      </c>
      <c r="G1084" s="103">
        <v>1</v>
      </c>
    </row>
    <row r="1085" spans="1:7" x14ac:dyDescent="0.25">
      <c r="A1085" s="96">
        <v>40185</v>
      </c>
      <c r="B1085" s="101">
        <v>2613</v>
      </c>
      <c r="C1085" s="2" t="s">
        <v>1380</v>
      </c>
      <c r="D1085" s="16" t="s">
        <v>710</v>
      </c>
      <c r="E1085" s="98">
        <v>1</v>
      </c>
      <c r="F1085" s="103">
        <v>0</v>
      </c>
      <c r="G1085" s="103">
        <v>1</v>
      </c>
    </row>
    <row r="1086" spans="1:7" x14ac:dyDescent="0.25">
      <c r="A1086" s="96">
        <v>40185</v>
      </c>
      <c r="B1086" s="101">
        <v>4624</v>
      </c>
      <c r="C1086" s="2" t="s">
        <v>1380</v>
      </c>
      <c r="D1086" s="16" t="s">
        <v>48</v>
      </c>
      <c r="E1086" s="98">
        <v>7772</v>
      </c>
      <c r="F1086" s="103">
        <v>7771</v>
      </c>
      <c r="G1086" s="103">
        <v>1</v>
      </c>
    </row>
    <row r="1087" spans="1:7" x14ac:dyDescent="0.25">
      <c r="A1087" s="96">
        <v>40185</v>
      </c>
      <c r="B1087" s="101">
        <v>2395</v>
      </c>
      <c r="C1087" s="2" t="s">
        <v>1380</v>
      </c>
      <c r="D1087" s="16" t="s">
        <v>48</v>
      </c>
      <c r="E1087" s="98">
        <v>7772</v>
      </c>
      <c r="F1087" s="103">
        <v>7771</v>
      </c>
      <c r="G1087" s="103">
        <v>1</v>
      </c>
    </row>
    <row r="1088" spans="1:7" x14ac:dyDescent="0.25">
      <c r="A1088" s="96">
        <v>42080</v>
      </c>
      <c r="B1088" s="101">
        <v>3440</v>
      </c>
      <c r="C1088" s="2" t="s">
        <v>1380</v>
      </c>
      <c r="D1088" s="16" t="s">
        <v>711</v>
      </c>
      <c r="E1088" s="98">
        <v>5383.3</v>
      </c>
      <c r="F1088" s="103">
        <v>4082.335833333334</v>
      </c>
      <c r="G1088" s="103">
        <v>1300.9641666666662</v>
      </c>
    </row>
    <row r="1089" spans="1:7" x14ac:dyDescent="0.25">
      <c r="A1089" s="96">
        <v>38890</v>
      </c>
      <c r="B1089" s="101">
        <v>446</v>
      </c>
      <c r="C1089" s="2" t="s">
        <v>1380</v>
      </c>
      <c r="D1089" s="16" t="s">
        <v>712</v>
      </c>
      <c r="E1089" s="98">
        <v>18024.810000000001</v>
      </c>
      <c r="F1089" s="103">
        <v>18023.810000000001</v>
      </c>
      <c r="G1089" s="103">
        <v>1</v>
      </c>
    </row>
    <row r="1090" spans="1:7" x14ac:dyDescent="0.25">
      <c r="A1090" s="96">
        <v>38108</v>
      </c>
      <c r="B1090" s="101">
        <v>536</v>
      </c>
      <c r="C1090" s="2" t="s">
        <v>1380</v>
      </c>
      <c r="D1090" s="16" t="s">
        <v>713</v>
      </c>
      <c r="E1090" s="98">
        <v>1</v>
      </c>
      <c r="F1090" s="103">
        <v>0</v>
      </c>
      <c r="G1090" s="103">
        <v>1</v>
      </c>
    </row>
    <row r="1091" spans="1:7" x14ac:dyDescent="0.25">
      <c r="A1091" s="96">
        <v>37991</v>
      </c>
      <c r="B1091" s="101">
        <v>243</v>
      </c>
      <c r="C1091" s="2" t="s">
        <v>1380</v>
      </c>
      <c r="D1091" s="16" t="s">
        <v>714</v>
      </c>
      <c r="E1091" s="98">
        <v>1</v>
      </c>
      <c r="F1091" s="103">
        <v>0</v>
      </c>
      <c r="G1091" s="103">
        <v>1</v>
      </c>
    </row>
    <row r="1092" spans="1:7" x14ac:dyDescent="0.25">
      <c r="A1092" s="96">
        <v>41421</v>
      </c>
      <c r="B1092" s="101">
        <v>3040</v>
      </c>
      <c r="C1092" s="2" t="s">
        <v>1380</v>
      </c>
      <c r="D1092" s="16" t="s">
        <v>100</v>
      </c>
      <c r="E1092" s="98">
        <v>5295.8</v>
      </c>
      <c r="F1092" s="103">
        <v>5294.8</v>
      </c>
      <c r="G1092" s="103">
        <v>1</v>
      </c>
    </row>
    <row r="1093" spans="1:7" x14ac:dyDescent="0.25">
      <c r="A1093" s="96">
        <v>41421</v>
      </c>
      <c r="B1093" s="101">
        <v>3064</v>
      </c>
      <c r="C1093" s="2" t="s">
        <v>1380</v>
      </c>
      <c r="D1093" s="16" t="s">
        <v>100</v>
      </c>
      <c r="E1093" s="98">
        <v>5295.8</v>
      </c>
      <c r="F1093" s="103">
        <v>5294.8</v>
      </c>
      <c r="G1093" s="103">
        <v>1</v>
      </c>
    </row>
    <row r="1094" spans="1:7" x14ac:dyDescent="0.25">
      <c r="A1094" s="96">
        <v>41421</v>
      </c>
      <c r="B1094" s="101">
        <v>3046</v>
      </c>
      <c r="C1094" s="2" t="s">
        <v>1380</v>
      </c>
      <c r="D1094" s="16" t="s">
        <v>715</v>
      </c>
      <c r="E1094" s="98">
        <v>5295.8</v>
      </c>
      <c r="F1094" s="103">
        <v>5294.8</v>
      </c>
      <c r="G1094" s="103">
        <v>1</v>
      </c>
    </row>
    <row r="1095" spans="1:7" x14ac:dyDescent="0.25">
      <c r="A1095" s="96">
        <v>38265</v>
      </c>
      <c r="B1095" s="101">
        <v>546</v>
      </c>
      <c r="C1095" s="2" t="s">
        <v>1380</v>
      </c>
      <c r="D1095" s="16" t="s">
        <v>716</v>
      </c>
      <c r="E1095" s="98">
        <v>1</v>
      </c>
      <c r="F1095" s="103">
        <v>0</v>
      </c>
      <c r="G1095" s="103">
        <v>1</v>
      </c>
    </row>
    <row r="1096" spans="1:7" x14ac:dyDescent="0.25">
      <c r="A1096" s="96">
        <v>42080</v>
      </c>
      <c r="B1096" s="101">
        <v>3441</v>
      </c>
      <c r="C1096" s="2" t="s">
        <v>1380</v>
      </c>
      <c r="D1096" s="16" t="s">
        <v>717</v>
      </c>
      <c r="E1096" s="98">
        <v>13366</v>
      </c>
      <c r="F1096" s="103">
        <v>10135.883333333333</v>
      </c>
      <c r="G1096" s="103">
        <v>3230.1166666666668</v>
      </c>
    </row>
    <row r="1097" spans="1:7" x14ac:dyDescent="0.25">
      <c r="A1097" s="96">
        <v>43013</v>
      </c>
      <c r="B1097" s="101">
        <v>4771</v>
      </c>
      <c r="C1097" s="2" t="s">
        <v>1380</v>
      </c>
      <c r="D1097" s="16" t="s">
        <v>718</v>
      </c>
      <c r="E1097" s="98">
        <v>5799.7</v>
      </c>
      <c r="F1097" s="103">
        <v>2899.8500000000004</v>
      </c>
      <c r="G1097" s="103">
        <v>2899.8499999999995</v>
      </c>
    </row>
    <row r="1098" spans="1:7" x14ac:dyDescent="0.25">
      <c r="A1098" s="96">
        <v>42080</v>
      </c>
      <c r="B1098" s="101">
        <v>3455</v>
      </c>
      <c r="C1098" s="2" t="s">
        <v>1380</v>
      </c>
      <c r="D1098" s="16" t="s">
        <v>719</v>
      </c>
      <c r="E1098" s="98">
        <v>3206.2</v>
      </c>
      <c r="F1098" s="103">
        <v>2431.3683333333333</v>
      </c>
      <c r="G1098" s="103">
        <v>774.83166666666648</v>
      </c>
    </row>
    <row r="1099" spans="1:7" x14ac:dyDescent="0.25">
      <c r="A1099" s="96">
        <v>42220</v>
      </c>
      <c r="B1099" s="101">
        <v>3605</v>
      </c>
      <c r="C1099" s="2" t="s">
        <v>1380</v>
      </c>
      <c r="D1099" s="16" t="s">
        <v>720</v>
      </c>
      <c r="E1099" s="98">
        <v>4956</v>
      </c>
      <c r="F1099" s="103">
        <v>3551.8</v>
      </c>
      <c r="G1099" s="103">
        <v>1404.1999999999998</v>
      </c>
    </row>
    <row r="1100" spans="1:7" x14ac:dyDescent="0.25">
      <c r="A1100" s="96">
        <v>42552</v>
      </c>
      <c r="B1100" s="101">
        <v>3961</v>
      </c>
      <c r="C1100" s="2" t="s">
        <v>1380</v>
      </c>
      <c r="D1100" s="16" t="s">
        <v>721</v>
      </c>
      <c r="E1100" s="98">
        <v>2124</v>
      </c>
      <c r="F1100" s="103">
        <v>2123</v>
      </c>
      <c r="G1100" s="103">
        <v>1</v>
      </c>
    </row>
    <row r="1101" spans="1:7" x14ac:dyDescent="0.25">
      <c r="A1101" s="172"/>
      <c r="B1101" s="172"/>
      <c r="C1101" s="19"/>
      <c r="D1101" s="16"/>
      <c r="E1101" s="137"/>
      <c r="F1101" s="138"/>
      <c r="G1101" s="138"/>
    </row>
    <row r="1103" spans="1:7" ht="15.75" x14ac:dyDescent="0.25">
      <c r="A1103" s="162" t="s">
        <v>31</v>
      </c>
      <c r="B1103" s="209" t="s">
        <v>976</v>
      </c>
      <c r="C1103" s="210"/>
      <c r="D1103" s="210"/>
      <c r="E1103" s="129"/>
      <c r="F1103" s="129"/>
      <c r="G1103" s="128"/>
    </row>
    <row r="1104" spans="1:7" ht="12.75" x14ac:dyDescent="0.2">
      <c r="A1104" s="204" t="s">
        <v>1</v>
      </c>
      <c r="B1104" s="205"/>
      <c r="C1104" s="205"/>
      <c r="D1104" s="205"/>
      <c r="E1104" s="205"/>
      <c r="F1104" s="205"/>
      <c r="G1104" s="206"/>
    </row>
    <row r="1105" spans="1:7" ht="30" x14ac:dyDescent="0.2">
      <c r="A1105" s="163" t="s">
        <v>2</v>
      </c>
      <c r="B1105" s="164" t="s">
        <v>3</v>
      </c>
      <c r="C1105" s="1" t="s">
        <v>4</v>
      </c>
      <c r="D1105" s="8" t="s">
        <v>5</v>
      </c>
      <c r="E1105" s="130" t="s">
        <v>6</v>
      </c>
      <c r="F1105" s="131" t="s">
        <v>7</v>
      </c>
      <c r="G1105" s="131" t="s">
        <v>8</v>
      </c>
    </row>
    <row r="1106" spans="1:7" x14ac:dyDescent="0.25">
      <c r="A1106" s="96">
        <v>41991</v>
      </c>
      <c r="B1106" s="101">
        <v>3283</v>
      </c>
      <c r="C1106" s="2" t="s">
        <v>1380</v>
      </c>
      <c r="D1106" s="16" t="s">
        <v>724</v>
      </c>
      <c r="E1106" s="98">
        <v>31742</v>
      </c>
      <c r="F1106" s="103">
        <v>31741</v>
      </c>
      <c r="G1106" s="103">
        <v>1</v>
      </c>
    </row>
    <row r="1107" spans="1:7" x14ac:dyDescent="0.25">
      <c r="A1107" s="96">
        <v>41991</v>
      </c>
      <c r="B1107" s="101">
        <v>3280</v>
      </c>
      <c r="C1107" s="2" t="s">
        <v>1380</v>
      </c>
      <c r="D1107" s="16" t="s">
        <v>725</v>
      </c>
      <c r="E1107" s="98">
        <v>31742</v>
      </c>
      <c r="F1107" s="103">
        <v>31741</v>
      </c>
      <c r="G1107" s="103">
        <v>1</v>
      </c>
    </row>
    <row r="1108" spans="1:7" x14ac:dyDescent="0.25">
      <c r="A1108" s="96">
        <v>43105</v>
      </c>
      <c r="B1108" s="101">
        <v>4797</v>
      </c>
      <c r="C1108" s="2" t="s">
        <v>1380</v>
      </c>
      <c r="D1108" s="16" t="s">
        <v>726</v>
      </c>
      <c r="E1108" s="98">
        <v>36108</v>
      </c>
      <c r="F1108" s="103">
        <v>36107</v>
      </c>
      <c r="G1108" s="103">
        <v>1</v>
      </c>
    </row>
    <row r="1109" spans="1:7" x14ac:dyDescent="0.25">
      <c r="A1109" s="96">
        <v>42842</v>
      </c>
      <c r="B1109" s="101">
        <v>4651</v>
      </c>
      <c r="C1109" s="2" t="s">
        <v>1380</v>
      </c>
      <c r="D1109" s="16" t="s">
        <v>727</v>
      </c>
      <c r="E1109" s="98">
        <v>13865</v>
      </c>
      <c r="F1109" s="103">
        <v>13864</v>
      </c>
      <c r="G1109" s="103">
        <v>1</v>
      </c>
    </row>
    <row r="1110" spans="1:7" x14ac:dyDescent="0.25">
      <c r="A1110" s="96">
        <v>41991</v>
      </c>
      <c r="B1110" s="101">
        <v>3284</v>
      </c>
      <c r="C1110" s="2" t="s">
        <v>1380</v>
      </c>
      <c r="D1110" s="16" t="s">
        <v>728</v>
      </c>
      <c r="E1110" s="98">
        <v>6372</v>
      </c>
      <c r="F1110" s="103">
        <v>6371</v>
      </c>
      <c r="G1110" s="103">
        <v>1</v>
      </c>
    </row>
    <row r="1111" spans="1:7" x14ac:dyDescent="0.25">
      <c r="A1111" s="96">
        <v>43105</v>
      </c>
      <c r="B1111" s="101">
        <v>4800</v>
      </c>
      <c r="C1111" s="2" t="s">
        <v>1380</v>
      </c>
      <c r="D1111" s="16" t="s">
        <v>729</v>
      </c>
      <c r="E1111" s="98">
        <v>5000</v>
      </c>
      <c r="F1111" s="103">
        <v>4999</v>
      </c>
      <c r="G1111" s="103">
        <v>1</v>
      </c>
    </row>
    <row r="1112" spans="1:7" x14ac:dyDescent="0.25">
      <c r="A1112" s="96">
        <v>41991</v>
      </c>
      <c r="B1112" s="101">
        <v>3285</v>
      </c>
      <c r="C1112" s="2" t="s">
        <v>1380</v>
      </c>
      <c r="D1112" s="16" t="s">
        <v>730</v>
      </c>
      <c r="E1112" s="98">
        <v>236</v>
      </c>
      <c r="F1112" s="103">
        <v>235</v>
      </c>
      <c r="G1112" s="103">
        <v>1</v>
      </c>
    </row>
    <row r="1113" spans="1:7" x14ac:dyDescent="0.25">
      <c r="A1113" s="96">
        <v>39617</v>
      </c>
      <c r="B1113" s="101">
        <v>2768</v>
      </c>
      <c r="C1113" s="2" t="s">
        <v>1380</v>
      </c>
      <c r="D1113" s="16" t="s">
        <v>731</v>
      </c>
      <c r="E1113" s="98">
        <v>1769</v>
      </c>
      <c r="F1113" s="103">
        <v>1768</v>
      </c>
      <c r="G1113" s="103">
        <v>1</v>
      </c>
    </row>
    <row r="1114" spans="1:7" x14ac:dyDescent="0.25">
      <c r="A1114" s="96">
        <v>42038</v>
      </c>
      <c r="B1114" s="101">
        <v>3364</v>
      </c>
      <c r="C1114" s="2" t="s">
        <v>1380</v>
      </c>
      <c r="D1114" s="16" t="s">
        <v>732</v>
      </c>
      <c r="E1114" s="98">
        <v>1394.95</v>
      </c>
      <c r="F1114" s="103">
        <v>1393.95</v>
      </c>
      <c r="G1114" s="103">
        <v>1</v>
      </c>
    </row>
    <row r="1115" spans="1:7" x14ac:dyDescent="0.25">
      <c r="A1115" s="96">
        <v>37991</v>
      </c>
      <c r="B1115" s="101">
        <v>1175</v>
      </c>
      <c r="C1115" s="2" t="s">
        <v>1380</v>
      </c>
      <c r="D1115" s="16" t="s">
        <v>733</v>
      </c>
      <c r="E1115" s="98">
        <v>29736.6</v>
      </c>
      <c r="F1115" s="103">
        <v>29735.599999999999</v>
      </c>
      <c r="G1115" s="103">
        <v>1</v>
      </c>
    </row>
    <row r="1116" spans="1:7" x14ac:dyDescent="0.25">
      <c r="A1116" s="96">
        <v>37991</v>
      </c>
      <c r="B1116" s="101">
        <v>1215</v>
      </c>
      <c r="C1116" s="2" t="s">
        <v>1380</v>
      </c>
      <c r="D1116" s="16" t="s">
        <v>168</v>
      </c>
      <c r="E1116" s="98">
        <v>1</v>
      </c>
      <c r="F1116" s="103">
        <v>0</v>
      </c>
      <c r="G1116" s="103">
        <v>1</v>
      </c>
    </row>
    <row r="1117" spans="1:7" x14ac:dyDescent="0.25">
      <c r="A1117" s="96">
        <v>37991</v>
      </c>
      <c r="B1117" s="101">
        <v>1179</v>
      </c>
      <c r="C1117" s="2" t="s">
        <v>1380</v>
      </c>
      <c r="D1117" s="16" t="s">
        <v>734</v>
      </c>
      <c r="E1117" s="98">
        <v>5452</v>
      </c>
      <c r="F1117" s="103">
        <v>5451</v>
      </c>
      <c r="G1117" s="103">
        <v>1</v>
      </c>
    </row>
    <row r="1118" spans="1:7" x14ac:dyDescent="0.25">
      <c r="A1118" s="96">
        <v>41985</v>
      </c>
      <c r="B1118" s="101">
        <v>3266</v>
      </c>
      <c r="C1118" s="2" t="s">
        <v>1380</v>
      </c>
      <c r="D1118" s="16" t="s">
        <v>735</v>
      </c>
      <c r="E1118" s="98">
        <v>10667.2</v>
      </c>
      <c r="F1118" s="103">
        <v>8355.9733333333334</v>
      </c>
      <c r="G1118" s="103">
        <v>2311.2266666666674</v>
      </c>
    </row>
    <row r="1119" spans="1:7" x14ac:dyDescent="0.25">
      <c r="A1119" s="96">
        <v>41985</v>
      </c>
      <c r="B1119" s="101">
        <v>3263</v>
      </c>
      <c r="C1119" s="2" t="s">
        <v>1380</v>
      </c>
      <c r="D1119" s="16" t="s">
        <v>736</v>
      </c>
      <c r="E1119" s="98">
        <v>11381.1</v>
      </c>
      <c r="F1119" s="103">
        <v>8915.1950000000015</v>
      </c>
      <c r="G1119" s="103">
        <v>2465.9049999999988</v>
      </c>
    </row>
    <row r="1120" spans="1:7" x14ac:dyDescent="0.25">
      <c r="A1120" s="96">
        <v>41985</v>
      </c>
      <c r="B1120" s="101">
        <v>3276</v>
      </c>
      <c r="C1120" s="2" t="s">
        <v>1380</v>
      </c>
      <c r="D1120" s="16" t="s">
        <v>737</v>
      </c>
      <c r="E1120" s="98">
        <v>16555</v>
      </c>
      <c r="F1120" s="103">
        <v>12968.083333333334</v>
      </c>
      <c r="G1120" s="103">
        <v>3586.9166666666661</v>
      </c>
    </row>
    <row r="1121" spans="1:7" x14ac:dyDescent="0.25">
      <c r="A1121" s="96">
        <v>42552</v>
      </c>
      <c r="B1121" s="101">
        <v>4138</v>
      </c>
      <c r="C1121" s="2" t="s">
        <v>1380</v>
      </c>
      <c r="D1121" s="16" t="s">
        <v>738</v>
      </c>
      <c r="E1121" s="98">
        <v>1</v>
      </c>
      <c r="F1121" s="103">
        <v>0.625</v>
      </c>
      <c r="G1121" s="103">
        <v>0.375</v>
      </c>
    </row>
    <row r="1122" spans="1:7" x14ac:dyDescent="0.25">
      <c r="A1122" s="96">
        <v>37991</v>
      </c>
      <c r="B1122" s="101">
        <v>1201</v>
      </c>
      <c r="C1122" s="2" t="s">
        <v>1380</v>
      </c>
      <c r="D1122" s="16" t="s">
        <v>739</v>
      </c>
      <c r="E1122" s="98">
        <v>1</v>
      </c>
      <c r="F1122" s="103">
        <v>0</v>
      </c>
      <c r="G1122" s="103">
        <v>1</v>
      </c>
    </row>
    <row r="1123" spans="1:7" x14ac:dyDescent="0.25">
      <c r="A1123" s="96">
        <v>37991</v>
      </c>
      <c r="B1123" s="101">
        <v>1202</v>
      </c>
      <c r="C1123" s="2" t="s">
        <v>1380</v>
      </c>
      <c r="D1123" s="16" t="s">
        <v>739</v>
      </c>
      <c r="E1123" s="98">
        <v>1</v>
      </c>
      <c r="F1123" s="103">
        <v>0</v>
      </c>
      <c r="G1123" s="103">
        <v>1</v>
      </c>
    </row>
    <row r="1124" spans="1:7" x14ac:dyDescent="0.25">
      <c r="A1124" s="96">
        <v>37991</v>
      </c>
      <c r="B1124" s="101">
        <v>1167</v>
      </c>
      <c r="C1124" s="2" t="s">
        <v>1380</v>
      </c>
      <c r="D1124" s="16" t="s">
        <v>740</v>
      </c>
      <c r="E1124" s="98">
        <v>1</v>
      </c>
      <c r="F1124" s="103">
        <v>0</v>
      </c>
      <c r="G1124" s="103">
        <v>1</v>
      </c>
    </row>
    <row r="1125" spans="1:7" x14ac:dyDescent="0.25">
      <c r="A1125" s="96">
        <v>37991</v>
      </c>
      <c r="B1125" s="101">
        <v>1168</v>
      </c>
      <c r="C1125" s="2" t="s">
        <v>1380</v>
      </c>
      <c r="D1125" s="16" t="s">
        <v>741</v>
      </c>
      <c r="E1125" s="98">
        <v>1</v>
      </c>
      <c r="F1125" s="103">
        <v>0</v>
      </c>
      <c r="G1125" s="103">
        <v>1</v>
      </c>
    </row>
    <row r="1126" spans="1:7" x14ac:dyDescent="0.25">
      <c r="A1126" s="96">
        <v>41985</v>
      </c>
      <c r="B1126" s="101">
        <v>3257</v>
      </c>
      <c r="C1126" s="2" t="s">
        <v>1380</v>
      </c>
      <c r="D1126" s="16" t="s">
        <v>742</v>
      </c>
      <c r="E1126" s="98">
        <v>6366.1</v>
      </c>
      <c r="F1126" s="103">
        <v>4986.7783333333336</v>
      </c>
      <c r="G1126" s="103">
        <v>1379.3216666666667</v>
      </c>
    </row>
    <row r="1127" spans="1:7" x14ac:dyDescent="0.25">
      <c r="A1127" s="96">
        <v>41985</v>
      </c>
      <c r="B1127" s="101">
        <v>3265</v>
      </c>
      <c r="C1127" s="2" t="s">
        <v>1380</v>
      </c>
      <c r="D1127" s="16" t="s">
        <v>743</v>
      </c>
      <c r="E1127" s="98">
        <v>4961.8999999999996</v>
      </c>
      <c r="F1127" s="103">
        <v>3886.8216666666663</v>
      </c>
      <c r="G1127" s="103">
        <v>1075.0783333333334</v>
      </c>
    </row>
    <row r="1128" spans="1:7" x14ac:dyDescent="0.25">
      <c r="A1128" s="96">
        <v>43110</v>
      </c>
      <c r="B1128" s="101">
        <v>4809</v>
      </c>
      <c r="C1128" s="2" t="s">
        <v>1380</v>
      </c>
      <c r="D1128" s="16" t="s">
        <v>744</v>
      </c>
      <c r="E1128" s="98">
        <v>12036</v>
      </c>
      <c r="F1128" s="103">
        <v>5717.0999999999995</v>
      </c>
      <c r="G1128" s="103">
        <v>6318.9000000000005</v>
      </c>
    </row>
    <row r="1129" spans="1:7" x14ac:dyDescent="0.25">
      <c r="A1129" s="96">
        <v>41985</v>
      </c>
      <c r="B1129" s="101">
        <v>3264</v>
      </c>
      <c r="C1129" s="2" t="s">
        <v>1380</v>
      </c>
      <c r="D1129" s="16" t="s">
        <v>745</v>
      </c>
      <c r="E1129" s="98">
        <v>4961.8999999999996</v>
      </c>
      <c r="F1129" s="103">
        <v>3886.8216666666663</v>
      </c>
      <c r="G1129" s="103">
        <v>1075.0783333333334</v>
      </c>
    </row>
    <row r="1130" spans="1:7" x14ac:dyDescent="0.25">
      <c r="A1130" s="96">
        <v>42177</v>
      </c>
      <c r="B1130" s="101">
        <v>3744</v>
      </c>
      <c r="C1130" s="2" t="s">
        <v>1380</v>
      </c>
      <c r="D1130" s="16" t="s">
        <v>746</v>
      </c>
      <c r="E1130" s="98">
        <v>23616.86</v>
      </c>
      <c r="F1130" s="103">
        <v>23615.86</v>
      </c>
      <c r="G1130" s="103">
        <v>1</v>
      </c>
    </row>
    <row r="1131" spans="1:7" x14ac:dyDescent="0.25">
      <c r="A1131" s="96">
        <v>41985</v>
      </c>
      <c r="B1131" s="101">
        <v>3269</v>
      </c>
      <c r="C1131" s="2" t="s">
        <v>1380</v>
      </c>
      <c r="D1131" s="16" t="s">
        <v>747</v>
      </c>
      <c r="E1131" s="98">
        <v>4311.72</v>
      </c>
      <c r="F1131" s="103">
        <v>3377.5140000000006</v>
      </c>
      <c r="G1131" s="103">
        <v>934.20599999999968</v>
      </c>
    </row>
    <row r="1132" spans="1:7" x14ac:dyDescent="0.25">
      <c r="A1132" s="96">
        <v>41985</v>
      </c>
      <c r="B1132" s="101">
        <v>3267</v>
      </c>
      <c r="C1132" s="2" t="s">
        <v>1380</v>
      </c>
      <c r="D1132" s="16" t="s">
        <v>748</v>
      </c>
      <c r="E1132" s="98">
        <v>4100.5</v>
      </c>
      <c r="F1132" s="103">
        <v>3212.0583333333334</v>
      </c>
      <c r="G1132" s="103">
        <v>888.44166666666661</v>
      </c>
    </row>
    <row r="1133" spans="1:7" x14ac:dyDescent="0.25">
      <c r="A1133" s="96">
        <v>41985</v>
      </c>
      <c r="B1133" s="101">
        <v>3268</v>
      </c>
      <c r="C1133" s="2" t="s">
        <v>1380</v>
      </c>
      <c r="D1133" s="16" t="s">
        <v>749</v>
      </c>
      <c r="E1133" s="98">
        <v>4100.5</v>
      </c>
      <c r="F1133" s="103">
        <v>3212.0583333333334</v>
      </c>
      <c r="G1133" s="103">
        <v>888.44166666666661</v>
      </c>
    </row>
    <row r="1134" spans="1:7" x14ac:dyDescent="0.25">
      <c r="A1134" s="96">
        <v>37991</v>
      </c>
      <c r="B1134" s="101">
        <v>1206</v>
      </c>
      <c r="C1134" s="2" t="s">
        <v>1380</v>
      </c>
      <c r="D1134" s="16" t="s">
        <v>750</v>
      </c>
      <c r="E1134" s="98">
        <v>1</v>
      </c>
      <c r="F1134" s="103">
        <v>0</v>
      </c>
      <c r="G1134" s="103">
        <v>1</v>
      </c>
    </row>
    <row r="1135" spans="1:7" x14ac:dyDescent="0.25">
      <c r="A1135" s="96">
        <v>42072</v>
      </c>
      <c r="B1135" s="101">
        <v>3388</v>
      </c>
      <c r="C1135" s="2" t="s">
        <v>1380</v>
      </c>
      <c r="D1135" s="16" t="s">
        <v>751</v>
      </c>
      <c r="E1135" s="98">
        <v>30662.3</v>
      </c>
      <c r="F1135" s="103">
        <v>30661.3</v>
      </c>
      <c r="G1135" s="103">
        <v>1</v>
      </c>
    </row>
    <row r="1136" spans="1:7" x14ac:dyDescent="0.25">
      <c r="A1136" s="96">
        <v>42016</v>
      </c>
      <c r="B1136" s="101">
        <v>3286</v>
      </c>
      <c r="C1136" s="2" t="s">
        <v>1380</v>
      </c>
      <c r="D1136" s="16" t="s">
        <v>752</v>
      </c>
      <c r="E1136" s="98">
        <v>9227.6</v>
      </c>
      <c r="F1136" s="103">
        <v>9226.6</v>
      </c>
      <c r="G1136" s="103">
        <v>1</v>
      </c>
    </row>
    <row r="1137" spans="1:7" x14ac:dyDescent="0.25">
      <c r="A1137" s="96">
        <v>37991</v>
      </c>
      <c r="B1137" s="101">
        <v>1181</v>
      </c>
      <c r="C1137" s="2" t="s">
        <v>1380</v>
      </c>
      <c r="D1137" s="16" t="s">
        <v>753</v>
      </c>
      <c r="E1137" s="98">
        <v>1</v>
      </c>
      <c r="F1137" s="103">
        <v>0</v>
      </c>
      <c r="G1137" s="103">
        <v>1</v>
      </c>
    </row>
    <row r="1138" spans="1:7" x14ac:dyDescent="0.25">
      <c r="A1138" s="96">
        <v>40378</v>
      </c>
      <c r="B1138" s="101">
        <v>2148</v>
      </c>
      <c r="C1138" s="2" t="s">
        <v>1380</v>
      </c>
      <c r="D1138" s="16" t="s">
        <v>754</v>
      </c>
      <c r="E1138" s="98">
        <v>1</v>
      </c>
      <c r="F1138" s="103">
        <v>0</v>
      </c>
      <c r="G1138" s="103">
        <v>1</v>
      </c>
    </row>
    <row r="1139" spans="1:7" x14ac:dyDescent="0.25">
      <c r="A1139" s="96">
        <v>40724</v>
      </c>
      <c r="B1139" s="101">
        <v>2769</v>
      </c>
      <c r="C1139" s="2" t="s">
        <v>1380</v>
      </c>
      <c r="D1139" s="16" t="s">
        <v>755</v>
      </c>
      <c r="E1139" s="98">
        <v>1</v>
      </c>
      <c r="F1139" s="103">
        <v>0</v>
      </c>
      <c r="G1139" s="103">
        <v>1</v>
      </c>
    </row>
    <row r="1140" spans="1:7" x14ac:dyDescent="0.25">
      <c r="A1140" s="96">
        <v>37991</v>
      </c>
      <c r="B1140" s="101">
        <v>1177</v>
      </c>
      <c r="C1140" s="2" t="s">
        <v>1380</v>
      </c>
      <c r="D1140" s="16" t="s">
        <v>756</v>
      </c>
      <c r="E1140" s="98">
        <v>1</v>
      </c>
      <c r="F1140" s="103">
        <v>0</v>
      </c>
      <c r="G1140" s="103">
        <v>1</v>
      </c>
    </row>
    <row r="1141" spans="1:7" x14ac:dyDescent="0.25">
      <c r="A1141" s="96">
        <v>39146</v>
      </c>
      <c r="B1141" s="101">
        <v>157</v>
      </c>
      <c r="C1141" s="2" t="s">
        <v>1380</v>
      </c>
      <c r="D1141" s="16" t="s">
        <v>757</v>
      </c>
      <c r="E1141" s="98">
        <v>377</v>
      </c>
      <c r="F1141" s="103">
        <v>376</v>
      </c>
      <c r="G1141" s="103">
        <v>1</v>
      </c>
    </row>
    <row r="1142" spans="1:7" x14ac:dyDescent="0.25">
      <c r="A1142" s="96">
        <v>39146</v>
      </c>
      <c r="B1142" s="101">
        <v>630</v>
      </c>
      <c r="C1142" s="2" t="s">
        <v>1380</v>
      </c>
      <c r="D1142" s="16" t="s">
        <v>758</v>
      </c>
      <c r="E1142" s="98">
        <v>377</v>
      </c>
      <c r="F1142" s="103">
        <v>376</v>
      </c>
      <c r="G1142" s="103">
        <v>1</v>
      </c>
    </row>
    <row r="1143" spans="1:7" x14ac:dyDescent="0.25">
      <c r="A1143" s="96">
        <v>41985</v>
      </c>
      <c r="B1143" s="101">
        <v>3274</v>
      </c>
      <c r="C1143" s="2" t="s">
        <v>1380</v>
      </c>
      <c r="D1143" s="16" t="s">
        <v>759</v>
      </c>
      <c r="E1143" s="98">
        <v>3304</v>
      </c>
      <c r="F1143" s="103">
        <v>2588.1333333333332</v>
      </c>
      <c r="G1143" s="103">
        <v>715.86666666666679</v>
      </c>
    </row>
    <row r="1144" spans="1:7" x14ac:dyDescent="0.25">
      <c r="A1144" s="96">
        <v>41985</v>
      </c>
      <c r="B1144" s="101">
        <v>3275</v>
      </c>
      <c r="C1144" s="2" t="s">
        <v>1380</v>
      </c>
      <c r="D1144" s="16" t="s">
        <v>760</v>
      </c>
      <c r="E1144" s="98">
        <v>3304</v>
      </c>
      <c r="F1144" s="103">
        <v>2588.1333333333332</v>
      </c>
      <c r="G1144" s="103">
        <v>715.86666666666679</v>
      </c>
    </row>
    <row r="1145" spans="1:7" x14ac:dyDescent="0.25">
      <c r="A1145" s="96">
        <v>41985</v>
      </c>
      <c r="B1145" s="101">
        <v>3272</v>
      </c>
      <c r="C1145" s="2" t="s">
        <v>1380</v>
      </c>
      <c r="D1145" s="16" t="s">
        <v>761</v>
      </c>
      <c r="E1145" s="98">
        <v>3658</v>
      </c>
      <c r="F1145" s="103">
        <v>2865.4333333333334</v>
      </c>
      <c r="G1145" s="103">
        <v>792.56666666666661</v>
      </c>
    </row>
    <row r="1146" spans="1:7" x14ac:dyDescent="0.25">
      <c r="A1146" s="96">
        <v>41985</v>
      </c>
      <c r="B1146" s="101">
        <v>3270</v>
      </c>
      <c r="C1146" s="2" t="s">
        <v>1380</v>
      </c>
      <c r="D1146" s="16" t="s">
        <v>762</v>
      </c>
      <c r="E1146" s="98">
        <v>3658</v>
      </c>
      <c r="F1146" s="103">
        <v>2865.4333333333334</v>
      </c>
      <c r="G1146" s="103">
        <v>792.56666666666661</v>
      </c>
    </row>
    <row r="1147" spans="1:7" x14ac:dyDescent="0.25">
      <c r="A1147" s="96">
        <v>41985</v>
      </c>
      <c r="B1147" s="101">
        <v>3273</v>
      </c>
      <c r="C1147" s="2" t="s">
        <v>1380</v>
      </c>
      <c r="D1147" s="16" t="s">
        <v>763</v>
      </c>
      <c r="E1147" s="98">
        <v>3658</v>
      </c>
      <c r="F1147" s="103">
        <v>2865.4333333333334</v>
      </c>
      <c r="G1147" s="103">
        <v>792.56666666666661</v>
      </c>
    </row>
    <row r="1148" spans="1:7" x14ac:dyDescent="0.25">
      <c r="A1148" s="96">
        <v>41985</v>
      </c>
      <c r="B1148" s="101">
        <v>3271</v>
      </c>
      <c r="C1148" s="2" t="s">
        <v>1380</v>
      </c>
      <c r="D1148" s="16" t="s">
        <v>764</v>
      </c>
      <c r="E1148" s="98">
        <v>3658</v>
      </c>
      <c r="F1148" s="103">
        <v>2865.4333333333334</v>
      </c>
      <c r="G1148" s="103">
        <v>792.56666666666661</v>
      </c>
    </row>
    <row r="1149" spans="1:7" x14ac:dyDescent="0.25">
      <c r="A1149" s="96">
        <v>41985</v>
      </c>
      <c r="B1149" s="101">
        <v>3259</v>
      </c>
      <c r="C1149" s="2" t="s">
        <v>1380</v>
      </c>
      <c r="D1149" s="16" t="s">
        <v>765</v>
      </c>
      <c r="E1149" s="98">
        <v>7788</v>
      </c>
      <c r="F1149" s="103">
        <v>6100.5999999999995</v>
      </c>
      <c r="G1149" s="103">
        <v>1687.4000000000005</v>
      </c>
    </row>
    <row r="1150" spans="1:7" x14ac:dyDescent="0.25">
      <c r="A1150" s="96">
        <v>41985</v>
      </c>
      <c r="B1150" s="101">
        <v>3260</v>
      </c>
      <c r="C1150" s="2" t="s">
        <v>1380</v>
      </c>
      <c r="D1150" s="16" t="s">
        <v>766</v>
      </c>
      <c r="E1150" s="98">
        <v>5085.8</v>
      </c>
      <c r="F1150" s="103">
        <v>3983.8766666666666</v>
      </c>
      <c r="G1150" s="103">
        <v>1101.9233333333336</v>
      </c>
    </row>
    <row r="1151" spans="1:7" x14ac:dyDescent="0.25">
      <c r="A1151" s="96">
        <v>41985</v>
      </c>
      <c r="B1151" s="101">
        <v>3262</v>
      </c>
      <c r="C1151" s="2" t="s">
        <v>1380</v>
      </c>
      <c r="D1151" s="16" t="s">
        <v>767</v>
      </c>
      <c r="E1151" s="98">
        <v>5363.1</v>
      </c>
      <c r="F1151" s="103">
        <v>4201.0950000000003</v>
      </c>
      <c r="G1151" s="103">
        <v>1162.0050000000001</v>
      </c>
    </row>
    <row r="1152" spans="1:7" x14ac:dyDescent="0.25">
      <c r="A1152" s="96">
        <v>41985</v>
      </c>
      <c r="B1152" s="101">
        <v>3277</v>
      </c>
      <c r="C1152" s="2" t="s">
        <v>1380</v>
      </c>
      <c r="D1152" s="16" t="s">
        <v>768</v>
      </c>
      <c r="E1152" s="98">
        <v>23346.3</v>
      </c>
      <c r="F1152" s="103">
        <v>18287.935000000001</v>
      </c>
      <c r="G1152" s="103">
        <v>5058.364999999998</v>
      </c>
    </row>
    <row r="1153" spans="1:7" x14ac:dyDescent="0.25">
      <c r="A1153" s="96">
        <v>41985</v>
      </c>
      <c r="B1153" s="101">
        <v>3258</v>
      </c>
      <c r="C1153" s="2" t="s">
        <v>1380</v>
      </c>
      <c r="D1153" s="16" t="s">
        <v>769</v>
      </c>
      <c r="E1153" s="98">
        <v>28438</v>
      </c>
      <c r="F1153" s="103">
        <v>22276.433333333334</v>
      </c>
      <c r="G1153" s="103">
        <v>6161.5666666666657</v>
      </c>
    </row>
    <row r="1154" spans="1:7" x14ac:dyDescent="0.25">
      <c r="A1154" s="96">
        <v>37991</v>
      </c>
      <c r="B1154" s="101">
        <v>1194</v>
      </c>
      <c r="C1154" s="2" t="s">
        <v>1380</v>
      </c>
      <c r="D1154" s="16" t="s">
        <v>770</v>
      </c>
      <c r="E1154" s="98">
        <v>1</v>
      </c>
      <c r="F1154" s="103">
        <v>0</v>
      </c>
      <c r="G1154" s="103">
        <v>1</v>
      </c>
    </row>
    <row r="1155" spans="1:7" x14ac:dyDescent="0.25">
      <c r="A1155" s="96">
        <v>37991</v>
      </c>
      <c r="B1155" s="101">
        <v>1182</v>
      </c>
      <c r="C1155" s="2" t="s">
        <v>1380</v>
      </c>
      <c r="D1155" s="16" t="s">
        <v>771</v>
      </c>
      <c r="E1155" s="98">
        <v>1</v>
      </c>
      <c r="F1155" s="103">
        <v>0</v>
      </c>
      <c r="G1155" s="103">
        <v>1</v>
      </c>
    </row>
    <row r="1156" spans="1:7" x14ac:dyDescent="0.25">
      <c r="A1156" s="96">
        <v>37991</v>
      </c>
      <c r="B1156" s="101">
        <v>1193</v>
      </c>
      <c r="C1156" s="2" t="s">
        <v>1380</v>
      </c>
      <c r="D1156" s="16" t="s">
        <v>772</v>
      </c>
      <c r="E1156" s="98">
        <v>1</v>
      </c>
      <c r="F1156" s="103">
        <v>0</v>
      </c>
      <c r="G1156" s="103">
        <v>1</v>
      </c>
    </row>
    <row r="1157" spans="1:7" x14ac:dyDescent="0.25">
      <c r="A1157" s="96"/>
      <c r="B1157" s="95"/>
      <c r="D1157" s="99"/>
      <c r="E1157" s="100"/>
      <c r="F1157" s="104"/>
      <c r="G1157" s="105"/>
    </row>
    <row r="1158" spans="1:7" ht="15.75" x14ac:dyDescent="0.25">
      <c r="A1158" s="162" t="s">
        <v>31</v>
      </c>
      <c r="B1158" s="209" t="s">
        <v>975</v>
      </c>
      <c r="C1158" s="210"/>
      <c r="D1158" s="210"/>
      <c r="E1158" s="129"/>
      <c r="F1158" s="129"/>
      <c r="G1158" s="128"/>
    </row>
    <row r="1159" spans="1:7" ht="12.75" x14ac:dyDescent="0.2">
      <c r="A1159" s="204" t="s">
        <v>1</v>
      </c>
      <c r="B1159" s="205"/>
      <c r="C1159" s="205"/>
      <c r="D1159" s="205"/>
      <c r="E1159" s="205"/>
      <c r="F1159" s="205"/>
      <c r="G1159" s="206"/>
    </row>
    <row r="1160" spans="1:7" ht="30" x14ac:dyDescent="0.2">
      <c r="A1160" s="163" t="s">
        <v>2</v>
      </c>
      <c r="B1160" s="164" t="s">
        <v>3</v>
      </c>
      <c r="C1160" s="1" t="s">
        <v>4</v>
      </c>
      <c r="D1160" s="8" t="s">
        <v>5</v>
      </c>
      <c r="E1160" s="130" t="s">
        <v>6</v>
      </c>
      <c r="F1160" s="131" t="s">
        <v>7</v>
      </c>
      <c r="G1160" s="131" t="s">
        <v>8</v>
      </c>
    </row>
    <row r="1161" spans="1:7" x14ac:dyDescent="0.25">
      <c r="A1161" s="96">
        <v>44461</v>
      </c>
      <c r="B1161" s="101">
        <v>5360</v>
      </c>
      <c r="C1161" s="2" t="s">
        <v>1380</v>
      </c>
      <c r="D1161" s="16" t="s">
        <v>151</v>
      </c>
      <c r="E1161" s="98">
        <v>13799.65</v>
      </c>
      <c r="F1161" s="103">
        <v>4983.2069444444442</v>
      </c>
      <c r="G1161" s="103">
        <v>8816.4430555555555</v>
      </c>
    </row>
    <row r="1162" spans="1:7" x14ac:dyDescent="0.25">
      <c r="A1162" s="96">
        <v>44417</v>
      </c>
      <c r="B1162" s="101">
        <v>5357</v>
      </c>
      <c r="C1162" s="2" t="s">
        <v>1380</v>
      </c>
      <c r="D1162" s="16" t="s">
        <v>773</v>
      </c>
      <c r="E1162" s="98">
        <v>26496</v>
      </c>
      <c r="F1162" s="103">
        <v>3091.2</v>
      </c>
      <c r="G1162" s="103">
        <v>23404.799999999999</v>
      </c>
    </row>
    <row r="1163" spans="1:7" x14ac:dyDescent="0.25">
      <c r="A1163" s="96">
        <v>44242</v>
      </c>
      <c r="B1163" s="101">
        <v>5334</v>
      </c>
      <c r="C1163" s="2" t="s">
        <v>1380</v>
      </c>
      <c r="D1163" s="16" t="s">
        <v>774</v>
      </c>
      <c r="E1163" s="98">
        <v>6100</v>
      </c>
      <c r="F1163" s="103">
        <v>1016.6666666666667</v>
      </c>
      <c r="G1163" s="103">
        <v>5083.333333333333</v>
      </c>
    </row>
    <row r="1164" spans="1:7" x14ac:dyDescent="0.25">
      <c r="A1164" s="96">
        <v>44242</v>
      </c>
      <c r="B1164" s="101">
        <v>5333</v>
      </c>
      <c r="C1164" s="2" t="s">
        <v>1380</v>
      </c>
      <c r="D1164" s="16" t="s">
        <v>774</v>
      </c>
      <c r="E1164" s="98">
        <v>6100</v>
      </c>
      <c r="F1164" s="103">
        <v>1016.6666666666667</v>
      </c>
      <c r="G1164" s="103">
        <v>5083.333333333333</v>
      </c>
    </row>
    <row r="1165" spans="1:7" x14ac:dyDescent="0.25">
      <c r="A1165" s="96">
        <v>43724</v>
      </c>
      <c r="B1165" s="101">
        <v>5284</v>
      </c>
      <c r="C1165" s="2" t="s">
        <v>1380</v>
      </c>
      <c r="D1165" s="16" t="s">
        <v>775</v>
      </c>
      <c r="E1165" s="98">
        <v>9322</v>
      </c>
      <c r="F1165" s="103">
        <v>5748.5666666666666</v>
      </c>
      <c r="G1165" s="103">
        <v>3573.4333333333334</v>
      </c>
    </row>
    <row r="1166" spans="1:7" x14ac:dyDescent="0.25">
      <c r="A1166" s="96">
        <v>43650</v>
      </c>
      <c r="B1166" s="101">
        <v>5275</v>
      </c>
      <c r="C1166" s="2" t="s">
        <v>1380</v>
      </c>
      <c r="D1166" s="16" t="s">
        <v>776</v>
      </c>
      <c r="E1166" s="98">
        <v>21204.6</v>
      </c>
      <c r="F1166" s="103">
        <v>6891.4950000000008</v>
      </c>
      <c r="G1166" s="103">
        <v>14313.104999999998</v>
      </c>
    </row>
    <row r="1167" spans="1:7" x14ac:dyDescent="0.25">
      <c r="A1167" s="96">
        <v>43650</v>
      </c>
      <c r="B1167" s="101">
        <v>5274</v>
      </c>
      <c r="C1167" s="2" t="s">
        <v>1380</v>
      </c>
      <c r="D1167" s="16" t="s">
        <v>776</v>
      </c>
      <c r="E1167" s="98">
        <v>21204.6</v>
      </c>
      <c r="F1167" s="103">
        <v>6891.4950000000008</v>
      </c>
      <c r="G1167" s="103">
        <v>14313.104999999998</v>
      </c>
    </row>
    <row r="1168" spans="1:7" x14ac:dyDescent="0.25">
      <c r="A1168" s="96">
        <v>43593</v>
      </c>
      <c r="B1168" s="101">
        <v>5192</v>
      </c>
      <c r="C1168" s="2" t="s">
        <v>1380</v>
      </c>
      <c r="D1168" s="16" t="s">
        <v>777</v>
      </c>
      <c r="E1168" s="98">
        <v>8200</v>
      </c>
      <c r="F1168" s="103">
        <v>2801.6666666666665</v>
      </c>
      <c r="G1168" s="103">
        <v>5398.3333333333339</v>
      </c>
    </row>
    <row r="1169" spans="1:7" x14ac:dyDescent="0.25">
      <c r="A1169" s="96">
        <v>43554</v>
      </c>
      <c r="B1169" s="101">
        <v>5183</v>
      </c>
      <c r="C1169" s="2" t="s">
        <v>1380</v>
      </c>
      <c r="D1169" s="16" t="s">
        <v>778</v>
      </c>
      <c r="E1169" s="98">
        <v>21240</v>
      </c>
      <c r="F1169" s="103">
        <v>21240</v>
      </c>
      <c r="G1169" s="103">
        <v>1</v>
      </c>
    </row>
    <row r="1170" spans="1:7" x14ac:dyDescent="0.25">
      <c r="A1170" s="96">
        <v>43551</v>
      </c>
      <c r="B1170" s="101">
        <v>5180</v>
      </c>
      <c r="C1170" s="2" t="s">
        <v>1380</v>
      </c>
      <c r="D1170" s="16" t="s">
        <v>779</v>
      </c>
      <c r="E1170" s="98">
        <v>21240</v>
      </c>
      <c r="F1170" s="103">
        <v>21240</v>
      </c>
      <c r="G1170" s="103">
        <v>1</v>
      </c>
    </row>
    <row r="1171" spans="1:7" x14ac:dyDescent="0.25">
      <c r="A1171" s="96">
        <v>43550</v>
      </c>
      <c r="B1171" s="101">
        <v>5179</v>
      </c>
      <c r="C1171" s="2" t="s">
        <v>1380</v>
      </c>
      <c r="D1171" s="16" t="s">
        <v>780</v>
      </c>
      <c r="E1171" s="98">
        <v>21240</v>
      </c>
      <c r="F1171" s="103">
        <v>21240</v>
      </c>
      <c r="G1171" s="103">
        <v>1</v>
      </c>
    </row>
    <row r="1172" spans="1:7" x14ac:dyDescent="0.25">
      <c r="A1172" s="96">
        <v>43521</v>
      </c>
      <c r="B1172" s="101">
        <v>5165</v>
      </c>
      <c r="C1172" s="2" t="s">
        <v>1380</v>
      </c>
      <c r="D1172" s="16" t="s">
        <v>781</v>
      </c>
      <c r="E1172" s="98">
        <v>5430.61</v>
      </c>
      <c r="F1172" s="103">
        <v>5430.61</v>
      </c>
      <c r="G1172" s="103">
        <v>1</v>
      </c>
    </row>
    <row r="1173" spans="1:7" x14ac:dyDescent="0.25">
      <c r="A1173" s="96">
        <v>43521</v>
      </c>
      <c r="B1173" s="101">
        <v>5164</v>
      </c>
      <c r="C1173" s="2" t="s">
        <v>1380</v>
      </c>
      <c r="D1173" s="16" t="s">
        <v>782</v>
      </c>
      <c r="E1173" s="98">
        <v>51607.86</v>
      </c>
      <c r="F1173" s="103">
        <v>51607.86</v>
      </c>
      <c r="G1173" s="103">
        <v>1</v>
      </c>
    </row>
    <row r="1174" spans="1:7" x14ac:dyDescent="0.25">
      <c r="A1174" s="96">
        <v>43521</v>
      </c>
      <c r="B1174" s="101">
        <v>5162</v>
      </c>
      <c r="C1174" s="2" t="s">
        <v>1380</v>
      </c>
      <c r="D1174" s="16" t="s">
        <v>782</v>
      </c>
      <c r="E1174" s="98">
        <v>51607.86</v>
      </c>
      <c r="F1174" s="103">
        <v>51607.86</v>
      </c>
      <c r="G1174" s="103">
        <v>1</v>
      </c>
    </row>
    <row r="1175" spans="1:7" x14ac:dyDescent="0.25">
      <c r="A1175" s="96">
        <v>43521</v>
      </c>
      <c r="B1175" s="101">
        <v>5157</v>
      </c>
      <c r="C1175" s="2" t="s">
        <v>1380</v>
      </c>
      <c r="D1175" s="16" t="s">
        <v>783</v>
      </c>
      <c r="E1175" s="98">
        <v>9400</v>
      </c>
      <c r="F1175" s="103">
        <v>3446.6666666666665</v>
      </c>
      <c r="G1175" s="103">
        <v>5953.3333333333339</v>
      </c>
    </row>
    <row r="1176" spans="1:7" x14ac:dyDescent="0.25">
      <c r="A1176" s="96">
        <v>43439</v>
      </c>
      <c r="B1176" s="101">
        <v>5091</v>
      </c>
      <c r="C1176" s="2" t="s">
        <v>1380</v>
      </c>
      <c r="D1176" s="16" t="s">
        <v>784</v>
      </c>
      <c r="E1176" s="98">
        <v>27973.5</v>
      </c>
      <c r="F1176" s="103">
        <v>10723.174999999999</v>
      </c>
      <c r="G1176" s="103">
        <v>17250.325000000001</v>
      </c>
    </row>
    <row r="1177" spans="1:7" x14ac:dyDescent="0.25">
      <c r="A1177" s="96">
        <v>43425</v>
      </c>
      <c r="B1177" s="101">
        <v>5031</v>
      </c>
      <c r="C1177" s="2" t="s">
        <v>1380</v>
      </c>
      <c r="D1177" s="16" t="s">
        <v>141</v>
      </c>
      <c r="E1177" s="98">
        <v>6094.67</v>
      </c>
      <c r="F1177" s="103">
        <v>2387.0790833333331</v>
      </c>
      <c r="G1177" s="103">
        <v>3707.590916666667</v>
      </c>
    </row>
    <row r="1178" spans="1:7" x14ac:dyDescent="0.25">
      <c r="A1178" s="96">
        <v>43342</v>
      </c>
      <c r="B1178" s="101">
        <v>5009</v>
      </c>
      <c r="C1178" s="2" t="s">
        <v>1380</v>
      </c>
      <c r="D1178" s="16" t="s">
        <v>785</v>
      </c>
      <c r="E1178" s="98">
        <v>22696.12</v>
      </c>
      <c r="F1178" s="103">
        <v>9456.7166666666672</v>
      </c>
      <c r="G1178" s="103">
        <v>13239.403333333332</v>
      </c>
    </row>
    <row r="1179" spans="1:7" x14ac:dyDescent="0.25">
      <c r="A1179" s="96">
        <v>43342</v>
      </c>
      <c r="B1179" s="101">
        <v>5005</v>
      </c>
      <c r="C1179" s="2" t="s">
        <v>1380</v>
      </c>
      <c r="D1179" s="16" t="s">
        <v>786</v>
      </c>
      <c r="E1179" s="98">
        <v>30890.39</v>
      </c>
      <c r="F1179" s="103">
        <v>12870.995833333332</v>
      </c>
      <c r="G1179" s="103">
        <v>18019.394166666665</v>
      </c>
    </row>
    <row r="1180" spans="1:7" x14ac:dyDescent="0.25">
      <c r="A1180" s="96">
        <v>43258</v>
      </c>
      <c r="B1180" s="101">
        <v>4956</v>
      </c>
      <c r="C1180" s="2" t="s">
        <v>1380</v>
      </c>
      <c r="D1180" s="16" t="s">
        <v>787</v>
      </c>
      <c r="E1180" s="98">
        <v>8748</v>
      </c>
      <c r="F1180" s="103">
        <v>3790.7999999999997</v>
      </c>
      <c r="G1180" s="103">
        <v>4957.2000000000007</v>
      </c>
    </row>
    <row r="1181" spans="1:7" x14ac:dyDescent="0.25">
      <c r="A1181" s="96">
        <v>43257</v>
      </c>
      <c r="B1181" s="101">
        <v>4955</v>
      </c>
      <c r="C1181" s="2" t="s">
        <v>1380</v>
      </c>
      <c r="D1181" s="16" t="s">
        <v>788</v>
      </c>
      <c r="E1181" s="98">
        <v>34722</v>
      </c>
      <c r="F1181" s="103">
        <v>15046.199999999999</v>
      </c>
      <c r="G1181" s="103">
        <v>19675.800000000003</v>
      </c>
    </row>
    <row r="1182" spans="1:7" x14ac:dyDescent="0.25">
      <c r="A1182" s="96">
        <v>43257</v>
      </c>
      <c r="B1182" s="101">
        <v>4954</v>
      </c>
      <c r="C1182" s="2" t="s">
        <v>1380</v>
      </c>
      <c r="D1182" s="16" t="s">
        <v>788</v>
      </c>
      <c r="E1182" s="98">
        <v>34722</v>
      </c>
      <c r="F1182" s="103">
        <v>15046.199999999999</v>
      </c>
      <c r="G1182" s="103">
        <v>19675.800000000003</v>
      </c>
    </row>
    <row r="1183" spans="1:7" x14ac:dyDescent="0.25">
      <c r="A1183" s="96">
        <v>43257</v>
      </c>
      <c r="B1183" s="101">
        <v>4953</v>
      </c>
      <c r="C1183" s="2" t="s">
        <v>1380</v>
      </c>
      <c r="D1183" s="16" t="s">
        <v>789</v>
      </c>
      <c r="E1183" s="98">
        <v>56205</v>
      </c>
      <c r="F1183" s="103">
        <v>24355.5</v>
      </c>
      <c r="G1183" s="103">
        <v>31849.5</v>
      </c>
    </row>
    <row r="1184" spans="1:7" x14ac:dyDescent="0.25">
      <c r="A1184" s="96">
        <v>43257</v>
      </c>
      <c r="B1184" s="101">
        <v>4952</v>
      </c>
      <c r="C1184" s="2" t="s">
        <v>1380</v>
      </c>
      <c r="D1184" s="16" t="s">
        <v>790</v>
      </c>
      <c r="E1184" s="98">
        <v>69030</v>
      </c>
      <c r="F1184" s="103">
        <v>29913</v>
      </c>
      <c r="G1184" s="103">
        <v>39117</v>
      </c>
    </row>
    <row r="1185" spans="1:7" x14ac:dyDescent="0.25">
      <c r="A1185" s="96">
        <v>43257</v>
      </c>
      <c r="B1185" s="101">
        <v>4947</v>
      </c>
      <c r="C1185" s="2" t="s">
        <v>1380</v>
      </c>
      <c r="D1185" s="16" t="s">
        <v>791</v>
      </c>
      <c r="E1185" s="98">
        <v>29471</v>
      </c>
      <c r="F1185" s="103">
        <v>12770.766666666666</v>
      </c>
      <c r="G1185" s="103">
        <v>16700.233333333334</v>
      </c>
    </row>
    <row r="1186" spans="1:7" x14ac:dyDescent="0.25">
      <c r="A1186" s="96">
        <v>43257</v>
      </c>
      <c r="B1186" s="101">
        <v>4946</v>
      </c>
      <c r="C1186" s="2" t="s">
        <v>1380</v>
      </c>
      <c r="D1186" s="16" t="s">
        <v>791</v>
      </c>
      <c r="E1186" s="98">
        <v>29471</v>
      </c>
      <c r="F1186" s="103">
        <v>12770.766666666666</v>
      </c>
      <c r="G1186" s="103">
        <v>16700.233333333334</v>
      </c>
    </row>
    <row r="1187" spans="1:7" x14ac:dyDescent="0.25">
      <c r="A1187" s="96">
        <v>43257</v>
      </c>
      <c r="B1187" s="101">
        <v>4945</v>
      </c>
      <c r="C1187" s="2" t="s">
        <v>1380</v>
      </c>
      <c r="D1187" s="16" t="s">
        <v>792</v>
      </c>
      <c r="E1187" s="98">
        <v>81630</v>
      </c>
      <c r="F1187" s="103">
        <v>35373</v>
      </c>
      <c r="G1187" s="103">
        <v>46257</v>
      </c>
    </row>
    <row r="1188" spans="1:7" x14ac:dyDescent="0.25">
      <c r="A1188" s="96">
        <v>43257</v>
      </c>
      <c r="B1188" s="101">
        <v>4944</v>
      </c>
      <c r="C1188" s="2" t="s">
        <v>1380</v>
      </c>
      <c r="D1188" s="16" t="s">
        <v>793</v>
      </c>
      <c r="E1188" s="98">
        <v>25591</v>
      </c>
      <c r="F1188" s="103">
        <v>11089.433333333332</v>
      </c>
      <c r="G1188" s="103">
        <v>14501.566666666668</v>
      </c>
    </row>
    <row r="1189" spans="1:7" x14ac:dyDescent="0.25">
      <c r="A1189" s="96">
        <v>43257</v>
      </c>
      <c r="B1189" s="101">
        <v>4943</v>
      </c>
      <c r="C1189" s="2" t="s">
        <v>1380</v>
      </c>
      <c r="D1189" s="16" t="s">
        <v>794</v>
      </c>
      <c r="E1189" s="98">
        <v>31015</v>
      </c>
      <c r="F1189" s="103">
        <v>13439.833333333332</v>
      </c>
      <c r="G1189" s="103">
        <v>17575.166666666668</v>
      </c>
    </row>
    <row r="1190" spans="1:7" x14ac:dyDescent="0.25">
      <c r="A1190" s="96">
        <v>43257</v>
      </c>
      <c r="B1190" s="101">
        <v>4942</v>
      </c>
      <c r="C1190" s="2" t="s">
        <v>1380</v>
      </c>
      <c r="D1190" s="16" t="s">
        <v>795</v>
      </c>
      <c r="E1190" s="98">
        <v>16855</v>
      </c>
      <c r="F1190" s="103">
        <v>7303.8333333333339</v>
      </c>
      <c r="G1190" s="103">
        <v>9551.1666666666661</v>
      </c>
    </row>
    <row r="1191" spans="1:7" x14ac:dyDescent="0.25">
      <c r="A1191" s="96">
        <v>43258</v>
      </c>
      <c r="B1191" s="101">
        <v>4941</v>
      </c>
      <c r="C1191" s="2" t="s">
        <v>1380</v>
      </c>
      <c r="D1191" s="16" t="s">
        <v>796</v>
      </c>
      <c r="E1191" s="98">
        <v>11627</v>
      </c>
      <c r="F1191" s="103">
        <v>5038.3666666666668</v>
      </c>
      <c r="G1191" s="103">
        <v>6588.6333333333332</v>
      </c>
    </row>
    <row r="1192" spans="1:7" x14ac:dyDescent="0.25">
      <c r="A1192" s="96">
        <v>43258</v>
      </c>
      <c r="B1192" s="101">
        <v>4940</v>
      </c>
      <c r="C1192" s="2" t="s">
        <v>1380</v>
      </c>
      <c r="D1192" s="16" t="s">
        <v>796</v>
      </c>
      <c r="E1192" s="98">
        <v>11627</v>
      </c>
      <c r="F1192" s="103">
        <v>5038.3666666666668</v>
      </c>
      <c r="G1192" s="103">
        <v>6588.6333333333332</v>
      </c>
    </row>
    <row r="1193" spans="1:7" x14ac:dyDescent="0.25">
      <c r="A1193" s="96">
        <v>43257</v>
      </c>
      <c r="B1193" s="101">
        <v>4939</v>
      </c>
      <c r="C1193" s="2" t="s">
        <v>1380</v>
      </c>
      <c r="D1193" s="16" t="s">
        <v>797</v>
      </c>
      <c r="E1193" s="98">
        <v>51310</v>
      </c>
      <c r="F1193" s="103">
        <v>22234.333333333332</v>
      </c>
      <c r="G1193" s="103">
        <v>29075.666666666668</v>
      </c>
    </row>
    <row r="1194" spans="1:7" x14ac:dyDescent="0.25">
      <c r="A1194" s="96">
        <v>43257</v>
      </c>
      <c r="B1194" s="101">
        <v>4938</v>
      </c>
      <c r="C1194" s="2" t="s">
        <v>1380</v>
      </c>
      <c r="D1194" s="16" t="s">
        <v>798</v>
      </c>
      <c r="E1194" s="98">
        <v>49105.5</v>
      </c>
      <c r="F1194" s="103">
        <v>21279.050000000003</v>
      </c>
      <c r="G1194" s="103">
        <v>27826.449999999997</v>
      </c>
    </row>
    <row r="1195" spans="1:7" x14ac:dyDescent="0.25">
      <c r="A1195" s="96">
        <v>43257</v>
      </c>
      <c r="B1195" s="101">
        <v>4937</v>
      </c>
      <c r="C1195" s="2" t="s">
        <v>1380</v>
      </c>
      <c r="D1195" s="16" t="s">
        <v>798</v>
      </c>
      <c r="E1195" s="98">
        <v>49105.5</v>
      </c>
      <c r="F1195" s="103">
        <v>21279.050000000003</v>
      </c>
      <c r="G1195" s="103">
        <v>27826.449999999997</v>
      </c>
    </row>
    <row r="1196" spans="1:7" x14ac:dyDescent="0.25">
      <c r="A1196" s="96">
        <v>43257</v>
      </c>
      <c r="B1196" s="101">
        <v>4936</v>
      </c>
      <c r="C1196" s="2" t="s">
        <v>1380</v>
      </c>
      <c r="D1196" s="16" t="s">
        <v>799</v>
      </c>
      <c r="E1196" s="98">
        <v>91426</v>
      </c>
      <c r="F1196" s="103">
        <v>39617.933333333334</v>
      </c>
      <c r="G1196" s="103">
        <v>51808.066666666666</v>
      </c>
    </row>
    <row r="1197" spans="1:7" x14ac:dyDescent="0.25">
      <c r="A1197" s="96">
        <v>43258</v>
      </c>
      <c r="B1197" s="101">
        <v>4935</v>
      </c>
      <c r="C1197" s="2" t="s">
        <v>1380</v>
      </c>
      <c r="D1197" s="16" t="s">
        <v>800</v>
      </c>
      <c r="E1197" s="98">
        <v>3988</v>
      </c>
      <c r="F1197" s="103">
        <v>1728.1333333333334</v>
      </c>
      <c r="G1197" s="103">
        <v>2259.8666666666668</v>
      </c>
    </row>
    <row r="1198" spans="1:7" x14ac:dyDescent="0.25">
      <c r="A1198" s="96">
        <v>43258</v>
      </c>
      <c r="B1198" s="101">
        <v>4934</v>
      </c>
      <c r="C1198" s="2" t="s">
        <v>1380</v>
      </c>
      <c r="D1198" s="16" t="s">
        <v>801</v>
      </c>
      <c r="E1198" s="98">
        <v>4193</v>
      </c>
      <c r="F1198" s="103">
        <v>1816.9666666666669</v>
      </c>
      <c r="G1198" s="103">
        <v>2376.0333333333328</v>
      </c>
    </row>
    <row r="1199" spans="1:7" x14ac:dyDescent="0.25">
      <c r="A1199" s="96">
        <v>43258</v>
      </c>
      <c r="B1199" s="101">
        <v>4933</v>
      </c>
      <c r="C1199" s="2" t="s">
        <v>1380</v>
      </c>
      <c r="D1199" s="16" t="s">
        <v>802</v>
      </c>
      <c r="E1199" s="98">
        <v>4692</v>
      </c>
      <c r="F1199" s="103">
        <v>2033.2</v>
      </c>
      <c r="G1199" s="103">
        <v>2658.8</v>
      </c>
    </row>
    <row r="1200" spans="1:7" x14ac:dyDescent="0.25">
      <c r="A1200" s="96">
        <v>43258</v>
      </c>
      <c r="B1200" s="101">
        <v>4930</v>
      </c>
      <c r="C1200" s="2" t="s">
        <v>1380</v>
      </c>
      <c r="D1200" s="16" t="s">
        <v>803</v>
      </c>
      <c r="E1200" s="98">
        <v>2700</v>
      </c>
      <c r="F1200" s="103">
        <v>1170</v>
      </c>
      <c r="G1200" s="103">
        <v>1530</v>
      </c>
    </row>
    <row r="1201" spans="1:7" x14ac:dyDescent="0.25">
      <c r="A1201" s="96">
        <v>43258</v>
      </c>
      <c r="B1201" s="101">
        <v>4929</v>
      </c>
      <c r="C1201" s="2" t="s">
        <v>1380</v>
      </c>
      <c r="D1201" s="16" t="s">
        <v>804</v>
      </c>
      <c r="E1201" s="98">
        <v>3988</v>
      </c>
      <c r="F1201" s="103">
        <v>1728.1333333333334</v>
      </c>
      <c r="G1201" s="103">
        <v>2259.8666666666668</v>
      </c>
    </row>
    <row r="1202" spans="1:7" x14ac:dyDescent="0.25">
      <c r="A1202" s="96">
        <v>43257</v>
      </c>
      <c r="B1202" s="101">
        <v>4927</v>
      </c>
      <c r="C1202" s="2" t="s">
        <v>1380</v>
      </c>
      <c r="D1202" s="16" t="s">
        <v>805</v>
      </c>
      <c r="E1202" s="98">
        <v>57963</v>
      </c>
      <c r="F1202" s="103">
        <v>25117.300000000003</v>
      </c>
      <c r="G1202" s="103">
        <v>32845.699999999997</v>
      </c>
    </row>
    <row r="1203" spans="1:7" x14ac:dyDescent="0.25">
      <c r="A1203" s="96">
        <v>43257</v>
      </c>
      <c r="B1203" s="101">
        <v>4926</v>
      </c>
      <c r="C1203" s="2" t="s">
        <v>1380</v>
      </c>
      <c r="D1203" s="16" t="s">
        <v>806</v>
      </c>
      <c r="E1203" s="98">
        <v>54923.01</v>
      </c>
      <c r="F1203" s="103">
        <v>23799.971000000001</v>
      </c>
      <c r="G1203" s="103">
        <v>31123.039000000001</v>
      </c>
    </row>
    <row r="1204" spans="1:7" x14ac:dyDescent="0.25">
      <c r="A1204" s="96">
        <v>43257</v>
      </c>
      <c r="B1204" s="101">
        <v>4925</v>
      </c>
      <c r="C1204" s="2" t="s">
        <v>1380</v>
      </c>
      <c r="D1204" s="16" t="s">
        <v>807</v>
      </c>
      <c r="E1204" s="98">
        <v>65907</v>
      </c>
      <c r="F1204" s="103">
        <v>28559.7</v>
      </c>
      <c r="G1204" s="103">
        <v>37347.300000000003</v>
      </c>
    </row>
    <row r="1205" spans="1:7" x14ac:dyDescent="0.25">
      <c r="A1205" s="96">
        <v>43258</v>
      </c>
      <c r="B1205" s="101">
        <v>4924</v>
      </c>
      <c r="C1205" s="2" t="s">
        <v>1380</v>
      </c>
      <c r="D1205" s="16" t="s">
        <v>784</v>
      </c>
      <c r="E1205" s="98">
        <v>13986.76</v>
      </c>
      <c r="F1205" s="103">
        <v>6060.9293333333335</v>
      </c>
      <c r="G1205" s="103">
        <v>7925.8306666666667</v>
      </c>
    </row>
    <row r="1206" spans="1:7" x14ac:dyDescent="0.25">
      <c r="A1206" s="96">
        <v>43258</v>
      </c>
      <c r="B1206" s="101">
        <v>4923</v>
      </c>
      <c r="C1206" s="2" t="s">
        <v>1380</v>
      </c>
      <c r="D1206" s="16" t="s">
        <v>784</v>
      </c>
      <c r="E1206" s="98">
        <v>13986.76</v>
      </c>
      <c r="F1206" s="103">
        <v>6060.9293333333335</v>
      </c>
      <c r="G1206" s="103">
        <v>7925.8306666666667</v>
      </c>
    </row>
    <row r="1207" spans="1:7" x14ac:dyDescent="0.25">
      <c r="A1207" s="96">
        <v>43249</v>
      </c>
      <c r="B1207" s="101">
        <v>4904</v>
      </c>
      <c r="C1207" s="2" t="s">
        <v>1380</v>
      </c>
      <c r="D1207" s="16" t="s">
        <v>808</v>
      </c>
      <c r="E1207" s="98">
        <v>4720</v>
      </c>
      <c r="F1207" s="103">
        <v>2084.666666666667</v>
      </c>
      <c r="G1207" s="103">
        <v>2635.333333333333</v>
      </c>
    </row>
    <row r="1208" spans="1:7" x14ac:dyDescent="0.25">
      <c r="A1208" s="96">
        <v>43249</v>
      </c>
      <c r="B1208" s="101">
        <v>4903</v>
      </c>
      <c r="C1208" s="2" t="s">
        <v>1380</v>
      </c>
      <c r="D1208" s="16" t="s">
        <v>809</v>
      </c>
      <c r="E1208" s="98">
        <v>4720</v>
      </c>
      <c r="F1208" s="103">
        <v>2084.666666666667</v>
      </c>
      <c r="G1208" s="103">
        <v>2635.333333333333</v>
      </c>
    </row>
    <row r="1209" spans="1:7" x14ac:dyDescent="0.25">
      <c r="A1209" s="96">
        <v>43249</v>
      </c>
      <c r="B1209" s="101">
        <v>4901</v>
      </c>
      <c r="C1209" s="2" t="s">
        <v>1380</v>
      </c>
      <c r="D1209" s="16" t="s">
        <v>810</v>
      </c>
      <c r="E1209" s="98">
        <v>5841</v>
      </c>
      <c r="F1209" s="103">
        <v>2579.7750000000001</v>
      </c>
      <c r="G1209" s="103">
        <v>3261.2249999999999</v>
      </c>
    </row>
    <row r="1210" spans="1:7" x14ac:dyDescent="0.25">
      <c r="A1210" s="96">
        <v>43228</v>
      </c>
      <c r="B1210" s="101">
        <v>4872</v>
      </c>
      <c r="C1210" s="2" t="s">
        <v>1380</v>
      </c>
      <c r="D1210" s="16" t="s">
        <v>811</v>
      </c>
      <c r="E1210" s="98">
        <v>47250</v>
      </c>
      <c r="F1210" s="103">
        <v>20868.75</v>
      </c>
      <c r="G1210" s="103">
        <v>26381.25</v>
      </c>
    </row>
    <row r="1211" spans="1:7" x14ac:dyDescent="0.25">
      <c r="A1211" s="96">
        <v>43196</v>
      </c>
      <c r="B1211" s="101">
        <v>4854</v>
      </c>
      <c r="C1211" s="2" t="s">
        <v>1380</v>
      </c>
      <c r="D1211" s="16" t="s">
        <v>726</v>
      </c>
      <c r="E1211" s="98">
        <v>33848.11</v>
      </c>
      <c r="F1211" s="103">
        <v>33846.11</v>
      </c>
      <c r="G1211" s="103">
        <v>1</v>
      </c>
    </row>
    <row r="1212" spans="1:7" x14ac:dyDescent="0.25">
      <c r="A1212" s="96">
        <v>43196</v>
      </c>
      <c r="B1212" s="101">
        <v>4853</v>
      </c>
      <c r="C1212" s="2" t="s">
        <v>1380</v>
      </c>
      <c r="D1212" s="16" t="s">
        <v>812</v>
      </c>
      <c r="E1212" s="98">
        <v>5539.18</v>
      </c>
      <c r="F1212" s="103">
        <v>5537.18</v>
      </c>
      <c r="G1212" s="103">
        <v>1</v>
      </c>
    </row>
    <row r="1213" spans="1:7" x14ac:dyDescent="0.25">
      <c r="A1213" s="96">
        <v>43196</v>
      </c>
      <c r="B1213" s="101">
        <v>4852</v>
      </c>
      <c r="C1213" s="2" t="s">
        <v>1380</v>
      </c>
      <c r="D1213" s="16" t="s">
        <v>812</v>
      </c>
      <c r="E1213" s="98">
        <v>5539.18</v>
      </c>
      <c r="F1213" s="103">
        <v>5537.18</v>
      </c>
      <c r="G1213" s="103">
        <v>1</v>
      </c>
    </row>
    <row r="1214" spans="1:7" x14ac:dyDescent="0.25">
      <c r="A1214" s="96">
        <v>43196</v>
      </c>
      <c r="B1214" s="101">
        <v>4850</v>
      </c>
      <c r="C1214" s="2" t="s">
        <v>1380</v>
      </c>
      <c r="D1214" s="16" t="s">
        <v>696</v>
      </c>
      <c r="E1214" s="98">
        <v>31929.08</v>
      </c>
      <c r="F1214" s="103">
        <v>31927.08</v>
      </c>
      <c r="G1214" s="103">
        <v>1</v>
      </c>
    </row>
    <row r="1215" spans="1:7" x14ac:dyDescent="0.25">
      <c r="A1215" s="96">
        <v>43105</v>
      </c>
      <c r="B1215" s="101">
        <v>4824</v>
      </c>
      <c r="C1215" s="2" t="s">
        <v>1380</v>
      </c>
      <c r="D1215" s="16" t="s">
        <v>813</v>
      </c>
      <c r="E1215" s="98">
        <v>5000</v>
      </c>
      <c r="F1215" s="103">
        <v>4998</v>
      </c>
      <c r="G1215" s="103">
        <v>2</v>
      </c>
    </row>
    <row r="1216" spans="1:7" x14ac:dyDescent="0.25">
      <c r="A1216" s="96">
        <v>43110</v>
      </c>
      <c r="B1216" s="101">
        <v>4813</v>
      </c>
      <c r="C1216" s="2" t="s">
        <v>1380</v>
      </c>
      <c r="D1216" s="16" t="s">
        <v>240</v>
      </c>
      <c r="E1216" s="98">
        <v>6608</v>
      </c>
      <c r="F1216" s="103">
        <v>3138.7999999999997</v>
      </c>
      <c r="G1216" s="103">
        <v>3469.2000000000003</v>
      </c>
    </row>
    <row r="1217" spans="1:7" x14ac:dyDescent="0.25">
      <c r="A1217" s="96">
        <v>43110</v>
      </c>
      <c r="B1217" s="101">
        <v>4812</v>
      </c>
      <c r="C1217" s="2" t="s">
        <v>1380</v>
      </c>
      <c r="D1217" s="16" t="s">
        <v>814</v>
      </c>
      <c r="E1217" s="98">
        <v>12036</v>
      </c>
      <c r="F1217" s="103">
        <v>5717.0999999999995</v>
      </c>
      <c r="G1217" s="103">
        <v>6318.9000000000005</v>
      </c>
    </row>
    <row r="1218" spans="1:7" x14ac:dyDescent="0.25">
      <c r="A1218" s="96">
        <v>43110</v>
      </c>
      <c r="B1218" s="101">
        <v>4811</v>
      </c>
      <c r="C1218" s="2" t="s">
        <v>1380</v>
      </c>
      <c r="D1218" s="16" t="s">
        <v>815</v>
      </c>
      <c r="E1218" s="98">
        <v>12036</v>
      </c>
      <c r="F1218" s="103">
        <v>5717.0999999999995</v>
      </c>
      <c r="G1218" s="103">
        <v>6318.9000000000005</v>
      </c>
    </row>
    <row r="1219" spans="1:7" x14ac:dyDescent="0.25">
      <c r="A1219" s="96">
        <v>43105</v>
      </c>
      <c r="B1219" s="101">
        <v>4803</v>
      </c>
      <c r="C1219" s="2" t="s">
        <v>1380</v>
      </c>
      <c r="D1219" s="16" t="s">
        <v>816</v>
      </c>
      <c r="E1219" s="98">
        <v>5000</v>
      </c>
      <c r="F1219" s="103">
        <v>4998</v>
      </c>
      <c r="G1219" s="103">
        <v>2</v>
      </c>
    </row>
    <row r="1220" spans="1:7" x14ac:dyDescent="0.25">
      <c r="A1220" s="96">
        <v>43105</v>
      </c>
      <c r="B1220" s="101">
        <v>4801</v>
      </c>
      <c r="C1220" s="2" t="s">
        <v>1380</v>
      </c>
      <c r="D1220" s="16" t="s">
        <v>726</v>
      </c>
      <c r="E1220" s="98">
        <v>36108</v>
      </c>
      <c r="F1220" s="103">
        <v>36106</v>
      </c>
      <c r="G1220" s="103">
        <v>2</v>
      </c>
    </row>
    <row r="1221" spans="1:7" x14ac:dyDescent="0.25">
      <c r="A1221" s="96">
        <v>43013</v>
      </c>
      <c r="B1221" s="101">
        <v>4768</v>
      </c>
      <c r="C1221" s="2" t="s">
        <v>1380</v>
      </c>
      <c r="D1221" s="16" t="s">
        <v>817</v>
      </c>
      <c r="E1221" s="98">
        <v>24190</v>
      </c>
      <c r="F1221" s="103">
        <v>12095</v>
      </c>
      <c r="G1221" s="103">
        <v>12095</v>
      </c>
    </row>
    <row r="1222" spans="1:7" x14ac:dyDescent="0.25">
      <c r="A1222" s="96">
        <v>43013</v>
      </c>
      <c r="B1222" s="101">
        <v>4767</v>
      </c>
      <c r="C1222" s="2" t="s">
        <v>1380</v>
      </c>
      <c r="D1222" s="16" t="s">
        <v>817</v>
      </c>
      <c r="E1222" s="98">
        <v>24190</v>
      </c>
      <c r="F1222" s="103">
        <v>12095</v>
      </c>
      <c r="G1222" s="103">
        <v>12095</v>
      </c>
    </row>
    <row r="1223" spans="1:7" x14ac:dyDescent="0.25">
      <c r="A1223" s="96">
        <v>43013</v>
      </c>
      <c r="B1223" s="101">
        <v>4766</v>
      </c>
      <c r="C1223" s="2" t="s">
        <v>1380</v>
      </c>
      <c r="D1223" s="16" t="s">
        <v>817</v>
      </c>
      <c r="E1223" s="98">
        <v>24190</v>
      </c>
      <c r="F1223" s="103">
        <v>12095</v>
      </c>
      <c r="G1223" s="103">
        <v>12095</v>
      </c>
    </row>
    <row r="1224" spans="1:7" x14ac:dyDescent="0.25">
      <c r="A1224" s="96">
        <v>43013</v>
      </c>
      <c r="B1224" s="101">
        <v>4765</v>
      </c>
      <c r="C1224" s="2" t="s">
        <v>1380</v>
      </c>
      <c r="D1224" s="16" t="s">
        <v>818</v>
      </c>
      <c r="E1224" s="98">
        <v>15286.9</v>
      </c>
      <c r="F1224" s="103">
        <v>7643.45</v>
      </c>
      <c r="G1224" s="103">
        <v>7643.45</v>
      </c>
    </row>
    <row r="1225" spans="1:7" x14ac:dyDescent="0.25">
      <c r="A1225" s="96">
        <v>43013</v>
      </c>
      <c r="B1225" s="101">
        <v>4764</v>
      </c>
      <c r="C1225" s="2" t="s">
        <v>1380</v>
      </c>
      <c r="D1225" s="16" t="s">
        <v>819</v>
      </c>
      <c r="E1225" s="98">
        <v>9086</v>
      </c>
      <c r="F1225" s="103">
        <v>4543</v>
      </c>
      <c r="G1225" s="103">
        <v>4543</v>
      </c>
    </row>
    <row r="1226" spans="1:7" x14ac:dyDescent="0.25">
      <c r="A1226" s="96">
        <v>42990</v>
      </c>
      <c r="B1226" s="101">
        <v>4759</v>
      </c>
      <c r="C1226" s="2" t="s">
        <v>1380</v>
      </c>
      <c r="D1226" s="16" t="s">
        <v>820</v>
      </c>
      <c r="E1226" s="98">
        <v>21699.14</v>
      </c>
      <c r="F1226" s="103">
        <v>21698.14</v>
      </c>
      <c r="G1226" s="103">
        <v>1</v>
      </c>
    </row>
    <row r="1227" spans="1:7" x14ac:dyDescent="0.25">
      <c r="A1227" s="96">
        <v>42990</v>
      </c>
      <c r="B1227" s="101">
        <v>4758</v>
      </c>
      <c r="C1227" s="2" t="s">
        <v>1380</v>
      </c>
      <c r="D1227" s="16" t="s">
        <v>820</v>
      </c>
      <c r="E1227" s="98">
        <v>21699.14</v>
      </c>
      <c r="F1227" s="103">
        <v>21699.14</v>
      </c>
      <c r="G1227" s="103">
        <v>1</v>
      </c>
    </row>
    <row r="1228" spans="1:7" x14ac:dyDescent="0.25">
      <c r="A1228" s="96">
        <v>40360</v>
      </c>
      <c r="B1228" s="101">
        <v>4757</v>
      </c>
      <c r="C1228" s="2" t="s">
        <v>1380</v>
      </c>
      <c r="D1228" s="16" t="s">
        <v>821</v>
      </c>
      <c r="E1228" s="98">
        <v>32833.5</v>
      </c>
      <c r="F1228" s="103">
        <v>32832.5</v>
      </c>
      <c r="G1228" s="103">
        <v>1</v>
      </c>
    </row>
    <row r="1229" spans="1:7" x14ac:dyDescent="0.25">
      <c r="A1229" s="96">
        <v>42886</v>
      </c>
      <c r="B1229" s="101">
        <v>4700</v>
      </c>
      <c r="C1229" s="2" t="s">
        <v>1380</v>
      </c>
      <c r="D1229" s="16" t="s">
        <v>822</v>
      </c>
      <c r="E1229" s="98">
        <v>3068</v>
      </c>
      <c r="F1229" s="103">
        <v>3068</v>
      </c>
      <c r="G1229" s="103">
        <v>1</v>
      </c>
    </row>
    <row r="1230" spans="1:7" x14ac:dyDescent="0.25">
      <c r="A1230" s="96">
        <v>42886</v>
      </c>
      <c r="B1230" s="101">
        <v>4699</v>
      </c>
      <c r="C1230" s="2" t="s">
        <v>1380</v>
      </c>
      <c r="D1230" s="16" t="s">
        <v>823</v>
      </c>
      <c r="E1230" s="98">
        <v>2714</v>
      </c>
      <c r="F1230" s="103">
        <v>2940.1666666666661</v>
      </c>
      <c r="G1230" s="103">
        <v>-225.16666666666606</v>
      </c>
    </row>
    <row r="1231" spans="1:7" x14ac:dyDescent="0.25">
      <c r="A1231" s="96">
        <v>42879</v>
      </c>
      <c r="B1231" s="101">
        <v>4694</v>
      </c>
      <c r="C1231" s="2" t="s">
        <v>1380</v>
      </c>
      <c r="D1231" s="16" t="s">
        <v>824</v>
      </c>
      <c r="E1231" s="98">
        <v>7788</v>
      </c>
      <c r="F1231" s="103">
        <v>4218.4999999999991</v>
      </c>
      <c r="G1231" s="103">
        <v>3569.5000000000009</v>
      </c>
    </row>
    <row r="1232" spans="1:7" x14ac:dyDescent="0.25">
      <c r="A1232" s="96">
        <v>42879</v>
      </c>
      <c r="B1232" s="101">
        <v>4693</v>
      </c>
      <c r="C1232" s="2" t="s">
        <v>1380</v>
      </c>
      <c r="D1232" s="16" t="s">
        <v>537</v>
      </c>
      <c r="E1232" s="98">
        <v>5782</v>
      </c>
      <c r="F1232" s="103">
        <v>3131.916666666667</v>
      </c>
      <c r="G1232" s="103">
        <v>2650.083333333333</v>
      </c>
    </row>
    <row r="1233" spans="1:7" x14ac:dyDescent="0.25">
      <c r="A1233" s="96">
        <v>42786</v>
      </c>
      <c r="B1233" s="101">
        <v>4552</v>
      </c>
      <c r="C1233" s="2" t="s">
        <v>1380</v>
      </c>
      <c r="D1233" s="16" t="s">
        <v>825</v>
      </c>
      <c r="E1233" s="98">
        <v>1</v>
      </c>
      <c r="F1233" s="103">
        <v>0</v>
      </c>
      <c r="G1233" s="103">
        <v>1</v>
      </c>
    </row>
    <row r="1234" spans="1:7" x14ac:dyDescent="0.25">
      <c r="A1234" s="96">
        <v>42774</v>
      </c>
      <c r="B1234" s="101">
        <v>4538</v>
      </c>
      <c r="C1234" s="2" t="s">
        <v>1380</v>
      </c>
      <c r="D1234" s="16" t="s">
        <v>825</v>
      </c>
      <c r="E1234" s="98">
        <v>11965.2</v>
      </c>
      <c r="F1234" s="103">
        <v>11965.2</v>
      </c>
      <c r="G1234" s="103">
        <v>1</v>
      </c>
    </row>
    <row r="1235" spans="1:7" x14ac:dyDescent="0.25">
      <c r="A1235" s="96">
        <v>42763</v>
      </c>
      <c r="B1235" s="101">
        <v>4531</v>
      </c>
      <c r="C1235" s="2" t="s">
        <v>1380</v>
      </c>
      <c r="D1235" s="16" t="s">
        <v>826</v>
      </c>
      <c r="E1235" s="98">
        <v>30995.05</v>
      </c>
      <c r="F1235" s="103">
        <v>30995.05</v>
      </c>
      <c r="G1235" s="103">
        <v>1</v>
      </c>
    </row>
    <row r="1236" spans="1:7" x14ac:dyDescent="0.25">
      <c r="A1236" s="96">
        <v>42763</v>
      </c>
      <c r="B1236" s="101">
        <v>4528</v>
      </c>
      <c r="C1236" s="2" t="s">
        <v>1380</v>
      </c>
      <c r="D1236" s="16" t="s">
        <v>827</v>
      </c>
      <c r="E1236" s="98">
        <v>7670</v>
      </c>
      <c r="F1236" s="103">
        <v>4410.25</v>
      </c>
      <c r="G1236" s="103">
        <v>3259.75</v>
      </c>
    </row>
    <row r="1237" spans="1:7" x14ac:dyDescent="0.25">
      <c r="A1237" s="96">
        <v>42763</v>
      </c>
      <c r="B1237" s="101">
        <v>4527</v>
      </c>
      <c r="C1237" s="2" t="s">
        <v>1380</v>
      </c>
      <c r="D1237" s="16" t="s">
        <v>827</v>
      </c>
      <c r="E1237" s="98">
        <v>7670</v>
      </c>
      <c r="F1237" s="103">
        <v>4410.25</v>
      </c>
      <c r="G1237" s="103">
        <v>3259.75</v>
      </c>
    </row>
    <row r="1238" spans="1:7" x14ac:dyDescent="0.25">
      <c r="A1238" s="96">
        <v>42763</v>
      </c>
      <c r="B1238" s="101">
        <v>4525</v>
      </c>
      <c r="C1238" s="2" t="s">
        <v>1380</v>
      </c>
      <c r="D1238" s="16" t="s">
        <v>828</v>
      </c>
      <c r="E1238" s="98">
        <v>36698</v>
      </c>
      <c r="F1238" s="103">
        <v>21101.35</v>
      </c>
      <c r="G1238" s="103">
        <v>15596.650000000001</v>
      </c>
    </row>
    <row r="1239" spans="1:7" x14ac:dyDescent="0.25">
      <c r="A1239" s="96">
        <v>42763</v>
      </c>
      <c r="B1239" s="101">
        <v>4522</v>
      </c>
      <c r="C1239" s="2" t="s">
        <v>1380</v>
      </c>
      <c r="D1239" s="16" t="s">
        <v>829</v>
      </c>
      <c r="E1239" s="98">
        <v>7729</v>
      </c>
      <c r="F1239" s="103">
        <v>4444.1750000000002</v>
      </c>
      <c r="G1239" s="103">
        <v>3284.8249999999998</v>
      </c>
    </row>
    <row r="1240" spans="1:7" x14ac:dyDescent="0.25">
      <c r="A1240" s="96">
        <v>42763</v>
      </c>
      <c r="B1240" s="101">
        <v>4521</v>
      </c>
      <c r="C1240" s="2" t="s">
        <v>1380</v>
      </c>
      <c r="D1240" s="16" t="s">
        <v>830</v>
      </c>
      <c r="E1240" s="98">
        <v>26550</v>
      </c>
      <c r="F1240" s="103">
        <v>15266.25</v>
      </c>
      <c r="G1240" s="103">
        <v>11283.75</v>
      </c>
    </row>
    <row r="1241" spans="1:7" x14ac:dyDescent="0.25">
      <c r="A1241" s="96">
        <v>42762</v>
      </c>
      <c r="B1241" s="101">
        <v>4499</v>
      </c>
      <c r="C1241" s="2" t="s">
        <v>1380</v>
      </c>
      <c r="D1241" s="16" t="s">
        <v>831</v>
      </c>
      <c r="E1241" s="98">
        <v>19293</v>
      </c>
      <c r="F1241" s="103">
        <v>19292</v>
      </c>
      <c r="G1241" s="103">
        <v>1</v>
      </c>
    </row>
    <row r="1242" spans="1:7" x14ac:dyDescent="0.25">
      <c r="A1242" s="96">
        <v>42762</v>
      </c>
      <c r="B1242" s="101">
        <v>4498</v>
      </c>
      <c r="C1242" s="2" t="s">
        <v>1380</v>
      </c>
      <c r="D1242" s="16" t="s">
        <v>262</v>
      </c>
      <c r="E1242" s="98">
        <v>5664</v>
      </c>
      <c r="F1242" s="103">
        <v>5663</v>
      </c>
      <c r="G1242" s="103">
        <v>1</v>
      </c>
    </row>
    <row r="1243" spans="1:7" x14ac:dyDescent="0.25">
      <c r="A1243" s="96">
        <v>42762</v>
      </c>
      <c r="B1243" s="101">
        <v>4497</v>
      </c>
      <c r="C1243" s="2" t="s">
        <v>1380</v>
      </c>
      <c r="D1243" s="16" t="s">
        <v>832</v>
      </c>
      <c r="E1243" s="98">
        <v>33866</v>
      </c>
      <c r="F1243" s="103">
        <v>33865</v>
      </c>
      <c r="G1243" s="103">
        <v>1</v>
      </c>
    </row>
    <row r="1244" spans="1:7" x14ac:dyDescent="0.25">
      <c r="A1244" s="96">
        <v>42762</v>
      </c>
      <c r="B1244" s="101">
        <v>4496</v>
      </c>
      <c r="C1244" s="2" t="s">
        <v>1380</v>
      </c>
      <c r="D1244" s="16" t="s">
        <v>833</v>
      </c>
      <c r="E1244" s="98">
        <v>5200</v>
      </c>
      <c r="F1244" s="103">
        <v>5199</v>
      </c>
      <c r="G1244" s="103">
        <v>1</v>
      </c>
    </row>
    <row r="1245" spans="1:7" x14ac:dyDescent="0.25">
      <c r="A1245" s="96">
        <v>42762</v>
      </c>
      <c r="B1245" s="101">
        <v>4495</v>
      </c>
      <c r="C1245" s="2" t="s">
        <v>1380</v>
      </c>
      <c r="D1245" s="16" t="s">
        <v>833</v>
      </c>
      <c r="E1245" s="98">
        <v>5200</v>
      </c>
      <c r="F1245" s="103">
        <v>5199</v>
      </c>
      <c r="G1245" s="103">
        <v>1</v>
      </c>
    </row>
    <row r="1246" spans="1:7" x14ac:dyDescent="0.25">
      <c r="A1246" s="96">
        <v>40330</v>
      </c>
      <c r="B1246" s="101">
        <v>4436</v>
      </c>
      <c r="C1246" s="2" t="s">
        <v>1380</v>
      </c>
      <c r="D1246" s="16" t="s">
        <v>834</v>
      </c>
      <c r="E1246" s="98">
        <v>1</v>
      </c>
      <c r="F1246" s="103">
        <v>0</v>
      </c>
      <c r="G1246" s="103">
        <v>1</v>
      </c>
    </row>
    <row r="1247" spans="1:7" x14ac:dyDescent="0.25">
      <c r="A1247" s="96">
        <v>42725</v>
      </c>
      <c r="B1247" s="101">
        <v>4423</v>
      </c>
      <c r="C1247" s="2" t="s">
        <v>1380</v>
      </c>
      <c r="D1247" s="16" t="s">
        <v>835</v>
      </c>
      <c r="E1247" s="98">
        <v>6121.84</v>
      </c>
      <c r="F1247" s="103">
        <v>3571.0733333333333</v>
      </c>
      <c r="G1247" s="103">
        <v>2550.7666666666669</v>
      </c>
    </row>
    <row r="1248" spans="1:7" x14ac:dyDescent="0.25">
      <c r="A1248" s="96">
        <v>42619</v>
      </c>
      <c r="B1248" s="101">
        <v>4256</v>
      </c>
      <c r="C1248" s="2" t="s">
        <v>1380</v>
      </c>
      <c r="D1248" s="16" t="s">
        <v>836</v>
      </c>
      <c r="E1248" s="98">
        <v>1</v>
      </c>
      <c r="F1248" s="103">
        <v>0</v>
      </c>
      <c r="G1248" s="103">
        <v>1</v>
      </c>
    </row>
    <row r="1249" spans="1:7" x14ac:dyDescent="0.25">
      <c r="A1249" s="96">
        <v>42619</v>
      </c>
      <c r="B1249" s="101">
        <v>4255</v>
      </c>
      <c r="C1249" s="2" t="s">
        <v>1380</v>
      </c>
      <c r="D1249" s="16" t="s">
        <v>837</v>
      </c>
      <c r="E1249" s="98">
        <v>1</v>
      </c>
      <c r="F1249" s="103">
        <v>0</v>
      </c>
      <c r="G1249" s="103">
        <v>1</v>
      </c>
    </row>
    <row r="1250" spans="1:7" x14ac:dyDescent="0.25">
      <c r="A1250" s="96">
        <v>42619</v>
      </c>
      <c r="B1250" s="101">
        <v>4254</v>
      </c>
      <c r="C1250" s="2" t="s">
        <v>1380</v>
      </c>
      <c r="D1250" s="16" t="s">
        <v>837</v>
      </c>
      <c r="E1250" s="98">
        <v>1</v>
      </c>
      <c r="F1250" s="103">
        <v>0</v>
      </c>
      <c r="G1250" s="103">
        <v>1</v>
      </c>
    </row>
    <row r="1251" spans="1:7" x14ac:dyDescent="0.25">
      <c r="A1251" s="96">
        <v>42619</v>
      </c>
      <c r="B1251" s="101">
        <v>4253</v>
      </c>
      <c r="C1251" s="2" t="s">
        <v>1380</v>
      </c>
      <c r="D1251" s="16" t="s">
        <v>838</v>
      </c>
      <c r="E1251" s="98">
        <v>1</v>
      </c>
      <c r="F1251" s="103">
        <v>0</v>
      </c>
      <c r="G1251" s="103">
        <v>1</v>
      </c>
    </row>
    <row r="1252" spans="1:7" x14ac:dyDescent="0.25">
      <c r="A1252" s="96">
        <v>42619</v>
      </c>
      <c r="B1252" s="101">
        <v>4251</v>
      </c>
      <c r="C1252" s="2" t="s">
        <v>1380</v>
      </c>
      <c r="D1252" s="16" t="s">
        <v>839</v>
      </c>
      <c r="E1252" s="98">
        <v>1</v>
      </c>
      <c r="F1252" s="103">
        <v>0</v>
      </c>
      <c r="G1252" s="103">
        <v>1</v>
      </c>
    </row>
    <row r="1253" spans="1:7" x14ac:dyDescent="0.25">
      <c r="A1253" s="96">
        <v>42619</v>
      </c>
      <c r="B1253" s="101">
        <v>4250</v>
      </c>
      <c r="C1253" s="2" t="s">
        <v>1380</v>
      </c>
      <c r="D1253" s="16" t="s">
        <v>840</v>
      </c>
      <c r="E1253" s="98">
        <v>1</v>
      </c>
      <c r="F1253" s="103">
        <v>0</v>
      </c>
      <c r="G1253" s="103">
        <v>1</v>
      </c>
    </row>
    <row r="1254" spans="1:7" x14ac:dyDescent="0.25">
      <c r="A1254" s="96">
        <v>42619</v>
      </c>
      <c r="B1254" s="101">
        <v>4249</v>
      </c>
      <c r="C1254" s="2" t="s">
        <v>1380</v>
      </c>
      <c r="D1254" s="16" t="s">
        <v>840</v>
      </c>
      <c r="E1254" s="98">
        <v>1</v>
      </c>
      <c r="F1254" s="103">
        <v>0</v>
      </c>
      <c r="G1254" s="103">
        <v>1</v>
      </c>
    </row>
    <row r="1255" spans="1:7" x14ac:dyDescent="0.25">
      <c r="A1255" s="96">
        <v>42619</v>
      </c>
      <c r="B1255" s="101">
        <v>4243</v>
      </c>
      <c r="C1255" s="2" t="s">
        <v>1380</v>
      </c>
      <c r="D1255" s="16" t="s">
        <v>841</v>
      </c>
      <c r="E1255" s="98">
        <v>1</v>
      </c>
      <c r="F1255" s="103">
        <v>0</v>
      </c>
      <c r="G1255" s="103">
        <v>1</v>
      </c>
    </row>
    <row r="1256" spans="1:7" x14ac:dyDescent="0.25">
      <c r="A1256" s="96">
        <v>42619</v>
      </c>
      <c r="B1256" s="101">
        <v>4241</v>
      </c>
      <c r="C1256" s="2" t="s">
        <v>1380</v>
      </c>
      <c r="D1256" s="16" t="s">
        <v>842</v>
      </c>
      <c r="E1256" s="98">
        <v>4177</v>
      </c>
      <c r="F1256" s="103">
        <v>4176</v>
      </c>
      <c r="G1256" s="103">
        <v>1</v>
      </c>
    </row>
    <row r="1257" spans="1:7" x14ac:dyDescent="0.25">
      <c r="A1257" s="96">
        <v>42619</v>
      </c>
      <c r="B1257" s="101">
        <v>4234</v>
      </c>
      <c r="C1257" s="2" t="s">
        <v>1380</v>
      </c>
      <c r="D1257" s="16" t="s">
        <v>843</v>
      </c>
      <c r="E1257" s="98">
        <v>13275</v>
      </c>
      <c r="F1257" s="103">
        <v>13274</v>
      </c>
      <c r="G1257" s="103">
        <v>1</v>
      </c>
    </row>
    <row r="1258" spans="1:7" x14ac:dyDescent="0.25">
      <c r="A1258" s="96">
        <v>42619</v>
      </c>
      <c r="B1258" s="101">
        <v>4233</v>
      </c>
      <c r="C1258" s="2" t="s">
        <v>1380</v>
      </c>
      <c r="D1258" s="16" t="s">
        <v>843</v>
      </c>
      <c r="E1258" s="98">
        <v>13275</v>
      </c>
      <c r="F1258" s="103">
        <v>13274</v>
      </c>
      <c r="G1258" s="103">
        <v>1</v>
      </c>
    </row>
    <row r="1259" spans="1:7" x14ac:dyDescent="0.25">
      <c r="A1259" s="96">
        <v>42619</v>
      </c>
      <c r="B1259" s="101">
        <v>4226</v>
      </c>
      <c r="C1259" s="2" t="s">
        <v>1380</v>
      </c>
      <c r="D1259" s="16" t="s">
        <v>844</v>
      </c>
      <c r="E1259" s="98">
        <v>21824.1</v>
      </c>
      <c r="F1259" s="103">
        <v>21823.1</v>
      </c>
      <c r="G1259" s="103">
        <v>1</v>
      </c>
    </row>
    <row r="1260" spans="1:7" x14ac:dyDescent="0.25">
      <c r="A1260" s="96">
        <v>42619</v>
      </c>
      <c r="B1260" s="101">
        <v>4223</v>
      </c>
      <c r="C1260" s="2" t="s">
        <v>1380</v>
      </c>
      <c r="D1260" s="16" t="s">
        <v>845</v>
      </c>
      <c r="E1260" s="98">
        <v>8319</v>
      </c>
      <c r="F1260" s="103">
        <v>8318</v>
      </c>
      <c r="G1260" s="103">
        <v>1</v>
      </c>
    </row>
    <row r="1261" spans="1:7" x14ac:dyDescent="0.25">
      <c r="A1261" s="96">
        <v>42619</v>
      </c>
      <c r="B1261" s="101">
        <v>4216</v>
      </c>
      <c r="C1261" s="2" t="s">
        <v>1380</v>
      </c>
      <c r="D1261" s="16" t="s">
        <v>846</v>
      </c>
      <c r="E1261" s="98">
        <v>7375</v>
      </c>
      <c r="F1261" s="103">
        <v>7374</v>
      </c>
      <c r="G1261" s="103">
        <v>1</v>
      </c>
    </row>
    <row r="1262" spans="1:7" x14ac:dyDescent="0.25">
      <c r="A1262" s="96">
        <v>42619</v>
      </c>
      <c r="B1262" s="101">
        <v>4214</v>
      </c>
      <c r="C1262" s="2" t="s">
        <v>1380</v>
      </c>
      <c r="D1262" s="16" t="s">
        <v>847</v>
      </c>
      <c r="E1262" s="98">
        <v>34080</v>
      </c>
      <c r="F1262" s="103">
        <v>20732</v>
      </c>
      <c r="G1262" s="103">
        <v>13348</v>
      </c>
    </row>
    <row r="1263" spans="1:7" x14ac:dyDescent="0.25">
      <c r="A1263" s="96">
        <v>42619</v>
      </c>
      <c r="B1263" s="101">
        <v>4213</v>
      </c>
      <c r="C1263" s="2" t="s">
        <v>1380</v>
      </c>
      <c r="D1263" s="16" t="s">
        <v>848</v>
      </c>
      <c r="E1263" s="98">
        <v>24000</v>
      </c>
      <c r="F1263" s="103">
        <v>14600</v>
      </c>
      <c r="G1263" s="103">
        <v>9400</v>
      </c>
    </row>
    <row r="1264" spans="1:7" x14ac:dyDescent="0.25">
      <c r="A1264" s="96">
        <v>42619</v>
      </c>
      <c r="B1264" s="101">
        <v>4212</v>
      </c>
      <c r="C1264" s="2" t="s">
        <v>1380</v>
      </c>
      <c r="D1264" s="16" t="s">
        <v>849</v>
      </c>
      <c r="E1264" s="98">
        <v>24000</v>
      </c>
      <c r="F1264" s="103">
        <v>14600</v>
      </c>
      <c r="G1264" s="103">
        <v>9400</v>
      </c>
    </row>
    <row r="1265" spans="1:7" x14ac:dyDescent="0.25">
      <c r="A1265" s="96">
        <v>42552</v>
      </c>
      <c r="B1265" s="101">
        <v>4133</v>
      </c>
      <c r="C1265" s="2" t="s">
        <v>1380</v>
      </c>
      <c r="D1265" s="16" t="s">
        <v>850</v>
      </c>
      <c r="E1265" s="98">
        <v>1</v>
      </c>
      <c r="F1265" s="103">
        <v>0</v>
      </c>
      <c r="G1265" s="103">
        <v>1</v>
      </c>
    </row>
    <row r="1266" spans="1:7" x14ac:dyDescent="0.25">
      <c r="A1266" s="96">
        <v>42552</v>
      </c>
      <c r="B1266" s="101">
        <v>4132</v>
      </c>
      <c r="C1266" s="2" t="s">
        <v>1380</v>
      </c>
      <c r="D1266" s="16" t="s">
        <v>851</v>
      </c>
      <c r="E1266" s="98">
        <v>1</v>
      </c>
      <c r="F1266" s="103">
        <v>0</v>
      </c>
      <c r="G1266" s="103">
        <v>1</v>
      </c>
    </row>
    <row r="1267" spans="1:7" x14ac:dyDescent="0.25">
      <c r="A1267" s="96">
        <v>41578</v>
      </c>
      <c r="B1267" s="101">
        <v>4130</v>
      </c>
      <c r="C1267" s="2" t="s">
        <v>1380</v>
      </c>
      <c r="D1267" s="16" t="s">
        <v>852</v>
      </c>
      <c r="E1267" s="98">
        <v>1</v>
      </c>
      <c r="F1267" s="103">
        <v>0</v>
      </c>
      <c r="G1267" s="103">
        <v>1</v>
      </c>
    </row>
    <row r="1268" spans="1:7" x14ac:dyDescent="0.25">
      <c r="A1268" s="96">
        <v>41578</v>
      </c>
      <c r="B1268" s="101">
        <v>4128</v>
      </c>
      <c r="C1268" s="2" t="s">
        <v>1380</v>
      </c>
      <c r="D1268" s="16" t="s">
        <v>853</v>
      </c>
      <c r="E1268" s="98">
        <v>1</v>
      </c>
      <c r="F1268" s="103">
        <v>0</v>
      </c>
      <c r="G1268" s="103">
        <v>1</v>
      </c>
    </row>
    <row r="1269" spans="1:7" x14ac:dyDescent="0.25">
      <c r="A1269" s="96">
        <v>42552</v>
      </c>
      <c r="B1269" s="101">
        <v>4127</v>
      </c>
      <c r="C1269" s="2" t="s">
        <v>1380</v>
      </c>
      <c r="D1269" s="16" t="s">
        <v>854</v>
      </c>
      <c r="E1269" s="98">
        <v>1</v>
      </c>
      <c r="F1269" s="103">
        <v>0</v>
      </c>
      <c r="G1269" s="103">
        <v>1</v>
      </c>
    </row>
    <row r="1270" spans="1:7" x14ac:dyDescent="0.25">
      <c r="A1270" s="96">
        <v>42552</v>
      </c>
      <c r="B1270" s="101">
        <v>4110</v>
      </c>
      <c r="C1270" s="2" t="s">
        <v>1380</v>
      </c>
      <c r="D1270" s="16" t="s">
        <v>855</v>
      </c>
      <c r="E1270" s="98">
        <f>31100*1.18</f>
        <v>36698</v>
      </c>
      <c r="F1270" s="103">
        <v>22936.25</v>
      </c>
      <c r="G1270" s="103">
        <v>13761.75</v>
      </c>
    </row>
    <row r="1271" spans="1:7" x14ac:dyDescent="0.25">
      <c r="A1271" s="96">
        <v>42552</v>
      </c>
      <c r="B1271" s="101">
        <v>4100</v>
      </c>
      <c r="C1271" s="2" t="s">
        <v>1380</v>
      </c>
      <c r="D1271" s="16" t="s">
        <v>856</v>
      </c>
      <c r="E1271" s="98">
        <v>1</v>
      </c>
      <c r="F1271" s="103">
        <v>0</v>
      </c>
      <c r="G1271" s="103">
        <v>1</v>
      </c>
    </row>
    <row r="1272" spans="1:7" x14ac:dyDescent="0.25">
      <c r="A1272" s="96">
        <v>42552</v>
      </c>
      <c r="B1272" s="101">
        <v>4097</v>
      </c>
      <c r="C1272" s="2" t="s">
        <v>1380</v>
      </c>
      <c r="D1272" s="16" t="s">
        <v>857</v>
      </c>
      <c r="E1272" s="98">
        <v>1</v>
      </c>
      <c r="F1272" s="103">
        <v>0</v>
      </c>
      <c r="G1272" s="103">
        <v>1</v>
      </c>
    </row>
    <row r="1273" spans="1:7" x14ac:dyDescent="0.25">
      <c r="A1273" s="96">
        <v>42552</v>
      </c>
      <c r="B1273" s="101">
        <v>4096</v>
      </c>
      <c r="C1273" s="2" t="s">
        <v>1380</v>
      </c>
      <c r="D1273" s="16" t="s">
        <v>857</v>
      </c>
      <c r="E1273" s="98">
        <v>1</v>
      </c>
      <c r="F1273" s="103">
        <v>0</v>
      </c>
      <c r="G1273" s="103">
        <v>1</v>
      </c>
    </row>
    <row r="1274" spans="1:7" x14ac:dyDescent="0.25">
      <c r="A1274" s="96">
        <v>42552</v>
      </c>
      <c r="B1274" s="101">
        <v>4095</v>
      </c>
      <c r="C1274" s="2" t="s">
        <v>1380</v>
      </c>
      <c r="D1274" s="16" t="s">
        <v>858</v>
      </c>
      <c r="E1274" s="98">
        <v>1</v>
      </c>
      <c r="F1274" s="103">
        <v>0</v>
      </c>
      <c r="G1274" s="103">
        <v>1</v>
      </c>
    </row>
    <row r="1275" spans="1:7" x14ac:dyDescent="0.25">
      <c r="A1275" s="96">
        <v>42552</v>
      </c>
      <c r="B1275" s="101">
        <v>4094</v>
      </c>
      <c r="C1275" s="2" t="s">
        <v>1380</v>
      </c>
      <c r="D1275" s="16" t="s">
        <v>858</v>
      </c>
      <c r="E1275" s="98">
        <v>1</v>
      </c>
      <c r="F1275" s="103">
        <v>0</v>
      </c>
      <c r="G1275" s="103">
        <v>1</v>
      </c>
    </row>
    <row r="1276" spans="1:7" x14ac:dyDescent="0.25">
      <c r="A1276" s="96">
        <v>42552</v>
      </c>
      <c r="B1276" s="101">
        <v>4092</v>
      </c>
      <c r="C1276" s="2" t="s">
        <v>1380</v>
      </c>
      <c r="D1276" s="16" t="s">
        <v>858</v>
      </c>
      <c r="E1276" s="98">
        <v>1</v>
      </c>
      <c r="F1276" s="103">
        <v>0</v>
      </c>
      <c r="G1276" s="103">
        <v>1</v>
      </c>
    </row>
    <row r="1277" spans="1:7" x14ac:dyDescent="0.25">
      <c r="A1277" s="96">
        <v>42552</v>
      </c>
      <c r="B1277" s="101">
        <v>4091</v>
      </c>
      <c r="C1277" s="2" t="s">
        <v>1380</v>
      </c>
      <c r="D1277" s="16" t="s">
        <v>859</v>
      </c>
      <c r="E1277" s="98">
        <v>1</v>
      </c>
      <c r="F1277" s="103">
        <v>0</v>
      </c>
      <c r="G1277" s="103">
        <v>1</v>
      </c>
    </row>
    <row r="1278" spans="1:7" x14ac:dyDescent="0.25">
      <c r="A1278" s="96">
        <v>42552</v>
      </c>
      <c r="B1278" s="101">
        <v>4087</v>
      </c>
      <c r="C1278" s="2" t="s">
        <v>1380</v>
      </c>
      <c r="D1278" s="16" t="s">
        <v>860</v>
      </c>
      <c r="E1278" s="98">
        <v>1</v>
      </c>
      <c r="F1278" s="103">
        <v>0</v>
      </c>
      <c r="G1278" s="103">
        <v>1</v>
      </c>
    </row>
    <row r="1279" spans="1:7" x14ac:dyDescent="0.25">
      <c r="A1279" s="96">
        <v>42552</v>
      </c>
      <c r="B1279" s="101">
        <v>4086</v>
      </c>
      <c r="C1279" s="2" t="s">
        <v>1380</v>
      </c>
      <c r="D1279" s="16" t="s">
        <v>861</v>
      </c>
      <c r="E1279" s="98">
        <v>1</v>
      </c>
      <c r="F1279" s="103">
        <v>0</v>
      </c>
      <c r="G1279" s="103">
        <v>1</v>
      </c>
    </row>
    <row r="1280" spans="1:7" x14ac:dyDescent="0.25">
      <c r="A1280" s="96">
        <v>42552</v>
      </c>
      <c r="B1280" s="101">
        <v>4085</v>
      </c>
      <c r="C1280" s="2" t="s">
        <v>1380</v>
      </c>
      <c r="D1280" s="16" t="s">
        <v>862</v>
      </c>
      <c r="E1280" s="98">
        <v>1</v>
      </c>
      <c r="F1280" s="103">
        <v>0</v>
      </c>
      <c r="G1280" s="103">
        <v>1</v>
      </c>
    </row>
    <row r="1281" spans="1:7" x14ac:dyDescent="0.25">
      <c r="A1281" s="96">
        <v>42552</v>
      </c>
      <c r="B1281" s="101">
        <v>4084</v>
      </c>
      <c r="C1281" s="2" t="s">
        <v>1380</v>
      </c>
      <c r="D1281" s="16" t="s">
        <v>863</v>
      </c>
      <c r="E1281" s="98">
        <v>1</v>
      </c>
      <c r="F1281" s="103">
        <v>0</v>
      </c>
      <c r="G1281" s="103">
        <v>1</v>
      </c>
    </row>
    <row r="1282" spans="1:7" x14ac:dyDescent="0.25">
      <c r="A1282" s="96">
        <v>42353</v>
      </c>
      <c r="B1282" s="101">
        <v>4058</v>
      </c>
      <c r="C1282" s="2" t="s">
        <v>1380</v>
      </c>
      <c r="D1282" s="16" t="s">
        <v>864</v>
      </c>
      <c r="E1282" s="98">
        <v>10466.6</v>
      </c>
      <c r="F1282" s="103">
        <v>7152.1766666666672</v>
      </c>
      <c r="G1282" s="103">
        <v>3314.4233333333332</v>
      </c>
    </row>
    <row r="1283" spans="1:7" x14ac:dyDescent="0.25">
      <c r="A1283" s="96">
        <v>42353</v>
      </c>
      <c r="B1283" s="101">
        <v>4057</v>
      </c>
      <c r="C1283" s="2" t="s">
        <v>1380</v>
      </c>
      <c r="D1283" s="16" t="s">
        <v>865</v>
      </c>
      <c r="E1283" s="98">
        <v>2358.8200000000002</v>
      </c>
      <c r="F1283" s="103">
        <v>1611.8603333333335</v>
      </c>
      <c r="G1283" s="103">
        <v>746.95966666666664</v>
      </c>
    </row>
    <row r="1284" spans="1:7" x14ac:dyDescent="0.25">
      <c r="A1284" s="96">
        <v>42353</v>
      </c>
      <c r="B1284" s="101">
        <v>4056</v>
      </c>
      <c r="C1284" s="2" t="s">
        <v>1380</v>
      </c>
      <c r="D1284" s="16" t="s">
        <v>866</v>
      </c>
      <c r="E1284" s="98">
        <v>23954</v>
      </c>
      <c r="F1284" s="103">
        <v>16368.566666666668</v>
      </c>
      <c r="G1284" s="103">
        <v>7585.4333333333325</v>
      </c>
    </row>
    <row r="1285" spans="1:7" x14ac:dyDescent="0.25">
      <c r="A1285" s="96">
        <v>42353</v>
      </c>
      <c r="B1285" s="101">
        <v>4030</v>
      </c>
      <c r="C1285" s="2" t="s">
        <v>1380</v>
      </c>
      <c r="D1285" s="16" t="s">
        <v>867</v>
      </c>
      <c r="E1285" s="98">
        <v>38922</v>
      </c>
      <c r="F1285" s="103">
        <v>38921</v>
      </c>
      <c r="G1285" s="103">
        <v>1</v>
      </c>
    </row>
    <row r="1286" spans="1:7" x14ac:dyDescent="0.25">
      <c r="A1286" s="96">
        <v>42339</v>
      </c>
      <c r="B1286" s="101">
        <v>4024</v>
      </c>
      <c r="C1286" s="2" t="s">
        <v>1380</v>
      </c>
      <c r="D1286" s="16" t="s">
        <v>868</v>
      </c>
      <c r="E1286" s="98">
        <v>8850</v>
      </c>
      <c r="F1286" s="103">
        <v>6047.5</v>
      </c>
      <c r="G1286" s="103">
        <v>2802.5</v>
      </c>
    </row>
    <row r="1287" spans="1:7" x14ac:dyDescent="0.25">
      <c r="A1287" s="96">
        <v>42339</v>
      </c>
      <c r="B1287" s="101">
        <v>4023</v>
      </c>
      <c r="C1287" s="2" t="s">
        <v>1380</v>
      </c>
      <c r="D1287" s="16" t="s">
        <v>869</v>
      </c>
      <c r="E1287" s="98">
        <v>8850</v>
      </c>
      <c r="F1287" s="103">
        <v>6047.5</v>
      </c>
      <c r="G1287" s="103">
        <v>2802.5</v>
      </c>
    </row>
    <row r="1288" spans="1:7" x14ac:dyDescent="0.25">
      <c r="A1288" s="96">
        <v>42339</v>
      </c>
      <c r="B1288" s="101">
        <v>4021</v>
      </c>
      <c r="C1288" s="2" t="s">
        <v>1380</v>
      </c>
      <c r="D1288" s="16" t="s">
        <v>870</v>
      </c>
      <c r="E1288" s="98">
        <v>10134</v>
      </c>
      <c r="F1288" s="103">
        <v>6924.9000000000005</v>
      </c>
      <c r="G1288" s="103">
        <v>3209.0999999999995</v>
      </c>
    </row>
    <row r="1289" spans="1:7" x14ac:dyDescent="0.25">
      <c r="A1289" s="96">
        <v>42339</v>
      </c>
      <c r="B1289" s="101">
        <v>4019</v>
      </c>
      <c r="C1289" s="2" t="s">
        <v>1380</v>
      </c>
      <c r="D1289" s="16" t="s">
        <v>871</v>
      </c>
      <c r="E1289" s="98">
        <v>23040</v>
      </c>
      <c r="F1289" s="103">
        <v>15744</v>
      </c>
      <c r="G1289" s="103">
        <v>7296</v>
      </c>
    </row>
    <row r="1290" spans="1:7" x14ac:dyDescent="0.25">
      <c r="A1290" s="96">
        <v>42306</v>
      </c>
      <c r="B1290" s="101">
        <v>4016</v>
      </c>
      <c r="C1290" s="2" t="s">
        <v>1380</v>
      </c>
      <c r="D1290" s="16" t="s">
        <v>872</v>
      </c>
      <c r="E1290" s="98">
        <v>2295</v>
      </c>
      <c r="F1290" s="103">
        <v>2294</v>
      </c>
      <c r="G1290" s="103">
        <v>1</v>
      </c>
    </row>
    <row r="1291" spans="1:7" x14ac:dyDescent="0.25">
      <c r="A1291" s="96">
        <v>42264</v>
      </c>
      <c r="B1291" s="101">
        <v>3894</v>
      </c>
      <c r="C1291" s="2" t="s">
        <v>1380</v>
      </c>
      <c r="D1291" s="16" t="s">
        <v>873</v>
      </c>
      <c r="E1291" s="98">
        <v>10431.200000000001</v>
      </c>
      <c r="F1291" s="103">
        <v>10430.200000000001</v>
      </c>
      <c r="G1291" s="103">
        <v>1</v>
      </c>
    </row>
    <row r="1292" spans="1:7" x14ac:dyDescent="0.25">
      <c r="A1292" s="96">
        <v>42264</v>
      </c>
      <c r="B1292" s="101">
        <v>3888</v>
      </c>
      <c r="C1292" s="2" t="s">
        <v>1380</v>
      </c>
      <c r="D1292" s="16" t="s">
        <v>874</v>
      </c>
      <c r="E1292" s="98">
        <v>11668</v>
      </c>
      <c r="F1292" s="103">
        <v>11667</v>
      </c>
      <c r="G1292" s="103">
        <v>1</v>
      </c>
    </row>
    <row r="1293" spans="1:7" x14ac:dyDescent="0.25">
      <c r="A1293" s="96">
        <v>42264</v>
      </c>
      <c r="B1293" s="101">
        <v>3886</v>
      </c>
      <c r="C1293" s="2" t="s">
        <v>1380</v>
      </c>
      <c r="D1293" s="16" t="s">
        <v>875</v>
      </c>
      <c r="E1293" s="98">
        <v>11668</v>
      </c>
      <c r="F1293" s="103">
        <v>11667</v>
      </c>
      <c r="G1293" s="103">
        <v>1</v>
      </c>
    </row>
    <row r="1294" spans="1:7" x14ac:dyDescent="0.25">
      <c r="A1294" s="96">
        <v>42263</v>
      </c>
      <c r="B1294" s="101">
        <v>3875</v>
      </c>
      <c r="C1294" s="2" t="s">
        <v>1380</v>
      </c>
      <c r="D1294" s="16" t="s">
        <v>876</v>
      </c>
      <c r="E1294" s="98">
        <v>32804</v>
      </c>
      <c r="F1294" s="103">
        <v>32803</v>
      </c>
      <c r="G1294" s="103">
        <v>1</v>
      </c>
    </row>
    <row r="1295" spans="1:7" x14ac:dyDescent="0.25">
      <c r="A1295" s="96">
        <v>42013</v>
      </c>
      <c r="B1295" s="101">
        <v>3866</v>
      </c>
      <c r="C1295" s="2" t="s">
        <v>1380</v>
      </c>
      <c r="D1295" s="16" t="s">
        <v>877</v>
      </c>
      <c r="E1295" s="98">
        <v>5227</v>
      </c>
      <c r="F1295" s="103">
        <v>4050.9250000000002</v>
      </c>
      <c r="G1295" s="103">
        <v>1176.0749999999998</v>
      </c>
    </row>
    <row r="1296" spans="1:7" x14ac:dyDescent="0.25">
      <c r="A1296" s="96">
        <v>42248</v>
      </c>
      <c r="B1296" s="101">
        <v>3862</v>
      </c>
      <c r="C1296" s="2" t="s">
        <v>1380</v>
      </c>
      <c r="D1296" s="16" t="s">
        <v>878</v>
      </c>
      <c r="E1296" s="98">
        <v>4484</v>
      </c>
      <c r="F1296" s="103">
        <v>3176.1666666666665</v>
      </c>
      <c r="G1296" s="103">
        <v>1307.8333333333335</v>
      </c>
    </row>
    <row r="1297" spans="1:7" x14ac:dyDescent="0.25">
      <c r="A1297" s="96">
        <v>42248</v>
      </c>
      <c r="B1297" s="101">
        <v>3861</v>
      </c>
      <c r="C1297" s="2" t="s">
        <v>1380</v>
      </c>
      <c r="D1297" s="16" t="s">
        <v>878</v>
      </c>
      <c r="E1297" s="98">
        <v>4484</v>
      </c>
      <c r="F1297" s="103">
        <v>3176.1666666666665</v>
      </c>
      <c r="G1297" s="103">
        <v>1307.8333333333335</v>
      </c>
    </row>
    <row r="1298" spans="1:7" x14ac:dyDescent="0.25">
      <c r="A1298" s="96">
        <v>42248</v>
      </c>
      <c r="B1298" s="101">
        <v>3858</v>
      </c>
      <c r="C1298" s="2" t="s">
        <v>1380</v>
      </c>
      <c r="D1298" s="16" t="s">
        <v>878</v>
      </c>
      <c r="E1298" s="98">
        <v>4484</v>
      </c>
      <c r="F1298" s="103">
        <v>3176.1666666666665</v>
      </c>
      <c r="G1298" s="103">
        <v>1307.8333333333335</v>
      </c>
    </row>
    <row r="1299" spans="1:7" x14ac:dyDescent="0.25">
      <c r="A1299" s="96">
        <v>42278</v>
      </c>
      <c r="B1299" s="101">
        <v>3841</v>
      </c>
      <c r="C1299" s="2" t="s">
        <v>1380</v>
      </c>
      <c r="D1299" s="16" t="s">
        <v>879</v>
      </c>
      <c r="E1299" s="98">
        <v>4484</v>
      </c>
      <c r="F1299" s="103">
        <v>3138.8</v>
      </c>
      <c r="G1299" s="103">
        <v>1345.1999999999998</v>
      </c>
    </row>
    <row r="1300" spans="1:7" x14ac:dyDescent="0.25">
      <c r="A1300" s="96">
        <v>42178</v>
      </c>
      <c r="B1300" s="101">
        <v>3746</v>
      </c>
      <c r="C1300" s="2" t="s">
        <v>1380</v>
      </c>
      <c r="D1300" s="16" t="s">
        <v>880</v>
      </c>
      <c r="E1300" s="98">
        <v>23616.86</v>
      </c>
      <c r="F1300" s="103">
        <v>23615.86</v>
      </c>
      <c r="G1300" s="103">
        <v>1</v>
      </c>
    </row>
    <row r="1301" spans="1:7" x14ac:dyDescent="0.25">
      <c r="A1301" s="96">
        <v>41901</v>
      </c>
      <c r="B1301" s="101">
        <v>3215</v>
      </c>
      <c r="C1301" s="2" t="s">
        <v>1380</v>
      </c>
      <c r="D1301" s="16" t="s">
        <v>881</v>
      </c>
      <c r="E1301" s="98">
        <v>8468.15</v>
      </c>
      <c r="F1301" s="103">
        <v>8467.15</v>
      </c>
      <c r="G1301" s="103">
        <v>1</v>
      </c>
    </row>
    <row r="1302" spans="1:7" x14ac:dyDescent="0.25">
      <c r="A1302" s="96">
        <v>41901</v>
      </c>
      <c r="B1302" s="101">
        <v>3214</v>
      </c>
      <c r="C1302" s="2" t="s">
        <v>1380</v>
      </c>
      <c r="D1302" s="16" t="s">
        <v>881</v>
      </c>
      <c r="E1302" s="98">
        <v>8468.15</v>
      </c>
      <c r="F1302" s="103">
        <v>8467.15</v>
      </c>
      <c r="G1302" s="103">
        <v>1</v>
      </c>
    </row>
    <row r="1303" spans="1:7" x14ac:dyDescent="0.25">
      <c r="A1303" s="96">
        <v>41901</v>
      </c>
      <c r="B1303" s="101">
        <v>3213</v>
      </c>
      <c r="C1303" s="2" t="s">
        <v>1380</v>
      </c>
      <c r="D1303" s="16" t="s">
        <v>881</v>
      </c>
      <c r="E1303" s="98">
        <v>8468.15</v>
      </c>
      <c r="F1303" s="103">
        <v>8467.15</v>
      </c>
      <c r="G1303" s="103">
        <v>1</v>
      </c>
    </row>
    <row r="1304" spans="1:7" x14ac:dyDescent="0.25">
      <c r="A1304" s="96">
        <v>41901</v>
      </c>
      <c r="B1304" s="101">
        <v>3212</v>
      </c>
      <c r="C1304" s="2" t="s">
        <v>1380</v>
      </c>
      <c r="D1304" s="16" t="s">
        <v>881</v>
      </c>
      <c r="E1304" s="98">
        <v>8468.15</v>
      </c>
      <c r="F1304" s="103">
        <v>8467.15</v>
      </c>
      <c r="G1304" s="103">
        <v>1</v>
      </c>
    </row>
    <row r="1305" spans="1:7" x14ac:dyDescent="0.25">
      <c r="A1305" s="96">
        <v>41901</v>
      </c>
      <c r="B1305" s="101">
        <v>3211</v>
      </c>
      <c r="C1305" s="2" t="s">
        <v>1380</v>
      </c>
      <c r="D1305" s="16" t="s">
        <v>881</v>
      </c>
      <c r="E1305" s="98">
        <v>8468.15</v>
      </c>
      <c r="F1305" s="103">
        <v>8467.15</v>
      </c>
      <c r="G1305" s="103">
        <v>1</v>
      </c>
    </row>
    <row r="1306" spans="1:7" x14ac:dyDescent="0.25">
      <c r="A1306" s="96">
        <v>41901</v>
      </c>
      <c r="B1306" s="101">
        <v>3209</v>
      </c>
      <c r="C1306" s="2" t="s">
        <v>1380</v>
      </c>
      <c r="D1306" s="16" t="s">
        <v>882</v>
      </c>
      <c r="E1306" s="98">
        <v>45969.97</v>
      </c>
      <c r="F1306" s="103">
        <v>45968.97</v>
      </c>
      <c r="G1306" s="103">
        <v>1</v>
      </c>
    </row>
    <row r="1307" spans="1:7" x14ac:dyDescent="0.25">
      <c r="A1307" s="96">
        <v>41846</v>
      </c>
      <c r="B1307" s="101">
        <v>3180</v>
      </c>
      <c r="C1307" s="2" t="s">
        <v>1380</v>
      </c>
      <c r="D1307" s="16" t="s">
        <v>883</v>
      </c>
      <c r="E1307" s="98">
        <v>36997.550000000003</v>
      </c>
      <c r="F1307" s="103">
        <v>36996.550000000003</v>
      </c>
      <c r="G1307" s="103">
        <v>1</v>
      </c>
    </row>
    <row r="1308" spans="1:7" x14ac:dyDescent="0.25">
      <c r="A1308" s="96">
        <v>41780</v>
      </c>
      <c r="B1308" s="101">
        <v>3169</v>
      </c>
      <c r="C1308" s="2" t="s">
        <v>1380</v>
      </c>
      <c r="D1308" s="16" t="s">
        <v>884</v>
      </c>
      <c r="E1308" s="98">
        <v>37999.85</v>
      </c>
      <c r="F1308" s="103">
        <v>37998.85</v>
      </c>
      <c r="G1308" s="103">
        <v>1</v>
      </c>
    </row>
    <row r="1309" spans="1:7" x14ac:dyDescent="0.25">
      <c r="A1309" s="96">
        <v>41780</v>
      </c>
      <c r="B1309" s="101">
        <v>3168</v>
      </c>
      <c r="C1309" s="2" t="s">
        <v>1380</v>
      </c>
      <c r="D1309" s="16" t="s">
        <v>884</v>
      </c>
      <c r="E1309" s="98">
        <v>37999.85</v>
      </c>
      <c r="F1309" s="103">
        <v>37998.85</v>
      </c>
      <c r="G1309" s="103">
        <v>1</v>
      </c>
    </row>
    <row r="1310" spans="1:7" x14ac:dyDescent="0.25">
      <c r="A1310" s="96">
        <v>41121</v>
      </c>
      <c r="B1310" s="101">
        <v>2897</v>
      </c>
      <c r="C1310" s="2" t="s">
        <v>1380</v>
      </c>
      <c r="D1310" s="16" t="s">
        <v>885</v>
      </c>
      <c r="E1310" s="98">
        <v>1</v>
      </c>
      <c r="F1310" s="103">
        <v>0</v>
      </c>
      <c r="G1310" s="103">
        <v>1</v>
      </c>
    </row>
    <row r="1311" spans="1:7" x14ac:dyDescent="0.25">
      <c r="A1311" s="96">
        <v>41108</v>
      </c>
      <c r="B1311" s="101">
        <v>2876</v>
      </c>
      <c r="C1311" s="2" t="s">
        <v>1380</v>
      </c>
      <c r="D1311" s="16" t="s">
        <v>886</v>
      </c>
      <c r="E1311" s="98">
        <v>6496</v>
      </c>
      <c r="F1311" s="103">
        <v>6495</v>
      </c>
      <c r="G1311" s="103">
        <v>1</v>
      </c>
    </row>
    <row r="1312" spans="1:7" x14ac:dyDescent="0.25">
      <c r="A1312" s="96">
        <v>41218</v>
      </c>
      <c r="B1312" s="101">
        <v>2869</v>
      </c>
      <c r="C1312" s="2" t="s">
        <v>1380</v>
      </c>
      <c r="D1312" s="16" t="s">
        <v>887</v>
      </c>
      <c r="E1312" s="98">
        <v>25137.200000000001</v>
      </c>
      <c r="F1312" s="103">
        <v>25136.2</v>
      </c>
      <c r="G1312" s="103">
        <v>1</v>
      </c>
    </row>
    <row r="1313" spans="1:7" x14ac:dyDescent="0.25">
      <c r="A1313" s="96">
        <v>40758</v>
      </c>
      <c r="B1313" s="101">
        <v>2714</v>
      </c>
      <c r="C1313" s="2" t="s">
        <v>1380</v>
      </c>
      <c r="D1313" s="16" t="s">
        <v>888</v>
      </c>
      <c r="E1313" s="98">
        <v>537.78</v>
      </c>
      <c r="F1313" s="103">
        <v>535.78</v>
      </c>
      <c r="G1313" s="103">
        <v>1</v>
      </c>
    </row>
    <row r="1314" spans="1:7" x14ac:dyDescent="0.25">
      <c r="A1314" s="96">
        <v>40758</v>
      </c>
      <c r="B1314" s="101">
        <v>2713</v>
      </c>
      <c r="C1314" s="2" t="s">
        <v>1380</v>
      </c>
      <c r="D1314" s="16" t="s">
        <v>888</v>
      </c>
      <c r="E1314" s="98">
        <v>537.78</v>
      </c>
      <c r="F1314" s="103">
        <v>535.78</v>
      </c>
      <c r="G1314" s="103">
        <v>1</v>
      </c>
    </row>
    <row r="1315" spans="1:7" x14ac:dyDescent="0.25">
      <c r="A1315" s="96">
        <v>40758</v>
      </c>
      <c r="B1315" s="101">
        <v>2712</v>
      </c>
      <c r="C1315" s="2" t="s">
        <v>1380</v>
      </c>
      <c r="D1315" s="16" t="s">
        <v>888</v>
      </c>
      <c r="E1315" s="98">
        <v>537.78</v>
      </c>
      <c r="F1315" s="103">
        <v>535.78</v>
      </c>
      <c r="G1315" s="103">
        <v>1</v>
      </c>
    </row>
    <row r="1316" spans="1:7" x14ac:dyDescent="0.25">
      <c r="A1316" s="96">
        <v>40758</v>
      </c>
      <c r="B1316" s="101">
        <v>2711</v>
      </c>
      <c r="C1316" s="2" t="s">
        <v>1380</v>
      </c>
      <c r="D1316" s="16" t="s">
        <v>888</v>
      </c>
      <c r="E1316" s="98">
        <v>537.78</v>
      </c>
      <c r="F1316" s="103">
        <v>535.78</v>
      </c>
      <c r="G1316" s="103">
        <v>1</v>
      </c>
    </row>
    <row r="1317" spans="1:7" x14ac:dyDescent="0.25">
      <c r="A1317" s="96">
        <v>40758</v>
      </c>
      <c r="B1317" s="101">
        <v>2710</v>
      </c>
      <c r="C1317" s="2" t="s">
        <v>1380</v>
      </c>
      <c r="D1317" s="16" t="s">
        <v>889</v>
      </c>
      <c r="E1317" s="98">
        <v>537.78</v>
      </c>
      <c r="F1317" s="103">
        <v>535.78</v>
      </c>
      <c r="G1317" s="103">
        <v>1</v>
      </c>
    </row>
    <row r="1318" spans="1:7" x14ac:dyDescent="0.25">
      <c r="A1318" s="96">
        <v>40360</v>
      </c>
      <c r="B1318" s="101">
        <v>2564</v>
      </c>
      <c r="C1318" s="2" t="s">
        <v>1380</v>
      </c>
      <c r="D1318" s="16" t="s">
        <v>890</v>
      </c>
      <c r="E1318" s="98">
        <v>15000</v>
      </c>
      <c r="F1318" s="103">
        <v>14999</v>
      </c>
      <c r="G1318" s="103">
        <v>1</v>
      </c>
    </row>
    <row r="1319" spans="1:7" x14ac:dyDescent="0.25">
      <c r="A1319" s="96">
        <v>40185</v>
      </c>
      <c r="B1319" s="101">
        <v>2371</v>
      </c>
      <c r="C1319" s="2" t="s">
        <v>1380</v>
      </c>
      <c r="D1319" s="16" t="s">
        <v>891</v>
      </c>
      <c r="E1319" s="98">
        <v>85239</v>
      </c>
      <c r="F1319" s="103">
        <v>85238</v>
      </c>
      <c r="G1319" s="103">
        <v>1</v>
      </c>
    </row>
    <row r="1320" spans="1:7" x14ac:dyDescent="0.25">
      <c r="A1320" s="96">
        <v>40185</v>
      </c>
      <c r="B1320" s="101">
        <v>2367</v>
      </c>
      <c r="C1320" s="2" t="s">
        <v>1380</v>
      </c>
      <c r="D1320" s="16" t="s">
        <v>892</v>
      </c>
      <c r="E1320" s="98">
        <v>16700</v>
      </c>
      <c r="F1320" s="103">
        <v>16699</v>
      </c>
      <c r="G1320" s="103">
        <v>1</v>
      </c>
    </row>
    <row r="1321" spans="1:7" x14ac:dyDescent="0.25">
      <c r="A1321" s="96">
        <v>40185</v>
      </c>
      <c r="B1321" s="101">
        <v>2364</v>
      </c>
      <c r="C1321" s="2" t="s">
        <v>1380</v>
      </c>
      <c r="D1321" s="16" t="s">
        <v>893</v>
      </c>
      <c r="E1321" s="98">
        <v>33906.5</v>
      </c>
      <c r="F1321" s="103">
        <v>33905.5</v>
      </c>
      <c r="G1321" s="103">
        <v>1</v>
      </c>
    </row>
    <row r="1322" spans="1:7" x14ac:dyDescent="0.25">
      <c r="A1322" s="96">
        <v>40185</v>
      </c>
      <c r="B1322" s="101">
        <v>2363</v>
      </c>
      <c r="C1322" s="2" t="s">
        <v>1380</v>
      </c>
      <c r="D1322" s="16" t="s">
        <v>893</v>
      </c>
      <c r="E1322" s="98">
        <v>33906.5</v>
      </c>
      <c r="F1322" s="103">
        <v>33905.5</v>
      </c>
      <c r="G1322" s="103">
        <v>1</v>
      </c>
    </row>
    <row r="1323" spans="1:7" x14ac:dyDescent="0.25">
      <c r="A1323" s="96">
        <v>40185</v>
      </c>
      <c r="B1323" s="101">
        <v>2359</v>
      </c>
      <c r="C1323" s="2" t="s">
        <v>1380</v>
      </c>
      <c r="D1323" s="16" t="s">
        <v>894</v>
      </c>
      <c r="E1323" s="98">
        <v>27550</v>
      </c>
      <c r="F1323" s="103">
        <v>27549</v>
      </c>
      <c r="G1323" s="103">
        <v>1</v>
      </c>
    </row>
    <row r="1324" spans="1:7" x14ac:dyDescent="0.25">
      <c r="A1324" s="96">
        <v>40185</v>
      </c>
      <c r="B1324" s="101">
        <v>2355</v>
      </c>
      <c r="C1324" s="2" t="s">
        <v>1380</v>
      </c>
      <c r="D1324" s="16" t="s">
        <v>895</v>
      </c>
      <c r="E1324" s="98">
        <v>85239</v>
      </c>
      <c r="F1324" s="103">
        <v>85238</v>
      </c>
      <c r="G1324" s="103">
        <v>1</v>
      </c>
    </row>
    <row r="1325" spans="1:7" x14ac:dyDescent="0.25">
      <c r="A1325" s="96">
        <v>40185</v>
      </c>
      <c r="B1325" s="101">
        <v>2348</v>
      </c>
      <c r="C1325" s="2" t="s">
        <v>1380</v>
      </c>
      <c r="D1325" s="16" t="s">
        <v>896</v>
      </c>
      <c r="E1325" s="98">
        <v>177431</v>
      </c>
      <c r="F1325" s="103">
        <v>177430</v>
      </c>
      <c r="G1325" s="103">
        <v>1</v>
      </c>
    </row>
    <row r="1326" spans="1:7" x14ac:dyDescent="0.25">
      <c r="A1326" s="96">
        <v>40185</v>
      </c>
      <c r="B1326" s="101">
        <v>2347</v>
      </c>
      <c r="C1326" s="2" t="s">
        <v>1380</v>
      </c>
      <c r="D1326" s="16" t="s">
        <v>897</v>
      </c>
      <c r="E1326" s="98">
        <v>5839</v>
      </c>
      <c r="F1326" s="103">
        <v>5838</v>
      </c>
      <c r="G1326" s="103">
        <v>1</v>
      </c>
    </row>
    <row r="1327" spans="1:7" x14ac:dyDescent="0.25">
      <c r="A1327" s="96">
        <v>40185</v>
      </c>
      <c r="B1327" s="101">
        <v>2343</v>
      </c>
      <c r="C1327" s="2" t="s">
        <v>1380</v>
      </c>
      <c r="D1327" s="16" t="s">
        <v>898</v>
      </c>
      <c r="E1327" s="98">
        <v>23208</v>
      </c>
      <c r="F1327" s="103">
        <v>23207</v>
      </c>
      <c r="G1327" s="103">
        <v>1</v>
      </c>
    </row>
    <row r="1328" spans="1:7" x14ac:dyDescent="0.25">
      <c r="A1328" s="96">
        <v>40185</v>
      </c>
      <c r="B1328" s="101">
        <v>2342</v>
      </c>
      <c r="C1328" s="2" t="s">
        <v>1380</v>
      </c>
      <c r="D1328" s="16" t="s">
        <v>899</v>
      </c>
      <c r="E1328" s="98">
        <v>11604</v>
      </c>
      <c r="F1328" s="103">
        <v>11603</v>
      </c>
      <c r="G1328" s="103">
        <v>1</v>
      </c>
    </row>
    <row r="1329" spans="1:7" x14ac:dyDescent="0.25">
      <c r="A1329" s="96">
        <v>40185</v>
      </c>
      <c r="B1329" s="101">
        <v>2341</v>
      </c>
      <c r="C1329" s="2" t="s">
        <v>1380</v>
      </c>
      <c r="D1329" s="16" t="s">
        <v>900</v>
      </c>
      <c r="E1329" s="98">
        <v>85153</v>
      </c>
      <c r="F1329" s="103">
        <v>85152</v>
      </c>
      <c r="G1329" s="103">
        <v>1</v>
      </c>
    </row>
    <row r="1330" spans="1:7" x14ac:dyDescent="0.25">
      <c r="A1330" s="96">
        <v>40185</v>
      </c>
      <c r="B1330" s="101">
        <v>2338</v>
      </c>
      <c r="C1330" s="2" t="s">
        <v>1380</v>
      </c>
      <c r="D1330" s="16" t="s">
        <v>901</v>
      </c>
      <c r="E1330" s="98">
        <v>85239</v>
      </c>
      <c r="F1330" s="103">
        <v>85238</v>
      </c>
      <c r="G1330" s="103">
        <v>1</v>
      </c>
    </row>
    <row r="1331" spans="1:7" x14ac:dyDescent="0.25">
      <c r="A1331" s="96">
        <v>40185</v>
      </c>
      <c r="B1331" s="101">
        <v>2335</v>
      </c>
      <c r="C1331" s="2" t="s">
        <v>1380</v>
      </c>
      <c r="D1331" s="16" t="s">
        <v>902</v>
      </c>
      <c r="E1331" s="98">
        <v>68672</v>
      </c>
      <c r="F1331" s="103">
        <v>68671</v>
      </c>
      <c r="G1331" s="103">
        <v>1</v>
      </c>
    </row>
    <row r="1332" spans="1:7" x14ac:dyDescent="0.25">
      <c r="A1332" s="96">
        <v>40185</v>
      </c>
      <c r="B1332" s="101">
        <v>2330</v>
      </c>
      <c r="C1332" s="2" t="s">
        <v>1380</v>
      </c>
      <c r="D1332" s="16" t="s">
        <v>903</v>
      </c>
      <c r="E1332" s="98">
        <v>137344</v>
      </c>
      <c r="F1332" s="103">
        <v>137343</v>
      </c>
      <c r="G1332" s="103">
        <v>1</v>
      </c>
    </row>
    <row r="1333" spans="1:7" x14ac:dyDescent="0.25">
      <c r="A1333" s="96">
        <v>40185</v>
      </c>
      <c r="B1333" s="101">
        <v>2328</v>
      </c>
      <c r="C1333" s="2" t="s">
        <v>1380</v>
      </c>
      <c r="D1333" s="16" t="s">
        <v>904</v>
      </c>
      <c r="E1333" s="98">
        <v>3628</v>
      </c>
      <c r="F1333" s="103">
        <v>3627</v>
      </c>
      <c r="G1333" s="103">
        <v>1</v>
      </c>
    </row>
    <row r="1334" spans="1:7" x14ac:dyDescent="0.25">
      <c r="A1334" s="96">
        <v>40185</v>
      </c>
      <c r="B1334" s="101">
        <v>2327</v>
      </c>
      <c r="C1334" s="2" t="s">
        <v>1380</v>
      </c>
      <c r="D1334" s="16" t="s">
        <v>905</v>
      </c>
      <c r="E1334" s="98">
        <v>7308</v>
      </c>
      <c r="F1334" s="103">
        <v>7307</v>
      </c>
      <c r="G1334" s="103">
        <v>1</v>
      </c>
    </row>
    <row r="1335" spans="1:7" x14ac:dyDescent="0.25">
      <c r="A1335" s="96">
        <v>40360</v>
      </c>
      <c r="B1335" s="101">
        <v>2323</v>
      </c>
      <c r="C1335" s="2" t="s">
        <v>1380</v>
      </c>
      <c r="D1335" s="16" t="s">
        <v>905</v>
      </c>
      <c r="E1335" s="98">
        <v>7308</v>
      </c>
      <c r="F1335" s="103">
        <v>7307</v>
      </c>
      <c r="G1335" s="103">
        <v>1</v>
      </c>
    </row>
    <row r="1336" spans="1:7" x14ac:dyDescent="0.25">
      <c r="A1336" s="96">
        <v>40185</v>
      </c>
      <c r="B1336" s="101">
        <v>2320</v>
      </c>
      <c r="C1336" s="2" t="s">
        <v>1380</v>
      </c>
      <c r="D1336" s="16" t="s">
        <v>906</v>
      </c>
      <c r="E1336" s="98">
        <v>3628.5</v>
      </c>
      <c r="F1336" s="103">
        <v>3627.5</v>
      </c>
      <c r="G1336" s="103">
        <v>1</v>
      </c>
    </row>
    <row r="1337" spans="1:7" x14ac:dyDescent="0.25">
      <c r="A1337" s="96">
        <v>40185</v>
      </c>
      <c r="B1337" s="101">
        <v>2296</v>
      </c>
      <c r="C1337" s="2" t="s">
        <v>1380</v>
      </c>
      <c r="D1337" s="16" t="s">
        <v>907</v>
      </c>
      <c r="E1337" s="98">
        <v>12604</v>
      </c>
      <c r="F1337" s="103">
        <v>12603</v>
      </c>
      <c r="G1337" s="103">
        <v>1</v>
      </c>
    </row>
    <row r="1338" spans="1:7" x14ac:dyDescent="0.25">
      <c r="A1338" s="96">
        <v>40184</v>
      </c>
      <c r="B1338" s="101">
        <v>2290</v>
      </c>
      <c r="C1338" s="2" t="s">
        <v>1380</v>
      </c>
      <c r="D1338" s="16" t="s">
        <v>908</v>
      </c>
      <c r="E1338" s="98">
        <v>7308</v>
      </c>
      <c r="F1338" s="103">
        <v>7307</v>
      </c>
      <c r="G1338" s="103">
        <v>1</v>
      </c>
    </row>
    <row r="1339" spans="1:7" x14ac:dyDescent="0.25">
      <c r="A1339" s="96">
        <v>40184</v>
      </c>
      <c r="B1339" s="101">
        <v>2289</v>
      </c>
      <c r="C1339" s="2" t="s">
        <v>1380</v>
      </c>
      <c r="D1339" s="16" t="s">
        <v>909</v>
      </c>
      <c r="E1339" s="98">
        <v>11604</v>
      </c>
      <c r="F1339" s="103">
        <v>11603</v>
      </c>
      <c r="G1339" s="103">
        <v>1</v>
      </c>
    </row>
    <row r="1340" spans="1:7" x14ac:dyDescent="0.25">
      <c r="A1340" s="96">
        <v>40372</v>
      </c>
      <c r="B1340" s="101">
        <v>2285</v>
      </c>
      <c r="C1340" s="2" t="s">
        <v>1380</v>
      </c>
      <c r="D1340" s="16" t="s">
        <v>910</v>
      </c>
      <c r="E1340" s="98">
        <v>1</v>
      </c>
      <c r="F1340" s="103">
        <v>0</v>
      </c>
      <c r="G1340" s="103">
        <v>1</v>
      </c>
    </row>
    <row r="1341" spans="1:7" x14ac:dyDescent="0.25">
      <c r="A1341" s="96">
        <v>40372</v>
      </c>
      <c r="B1341" s="101">
        <v>2284</v>
      </c>
      <c r="C1341" s="2" t="s">
        <v>1380</v>
      </c>
      <c r="D1341" s="16" t="s">
        <v>911</v>
      </c>
      <c r="E1341" s="98">
        <v>7308</v>
      </c>
      <c r="F1341" s="103">
        <v>7307</v>
      </c>
      <c r="G1341" s="103">
        <v>1</v>
      </c>
    </row>
    <row r="1342" spans="1:7" x14ac:dyDescent="0.25">
      <c r="A1342" s="96">
        <v>40184</v>
      </c>
      <c r="B1342" s="101">
        <v>2281</v>
      </c>
      <c r="C1342" s="2" t="s">
        <v>1380</v>
      </c>
      <c r="D1342" s="16" t="s">
        <v>912</v>
      </c>
      <c r="E1342" s="98">
        <v>25775.5</v>
      </c>
      <c r="F1342" s="103">
        <v>25774.5</v>
      </c>
      <c r="G1342" s="103">
        <v>1</v>
      </c>
    </row>
    <row r="1343" spans="1:7" x14ac:dyDescent="0.25">
      <c r="A1343" s="96">
        <v>40184</v>
      </c>
      <c r="B1343" s="101">
        <v>2280</v>
      </c>
      <c r="C1343" s="2" t="s">
        <v>1380</v>
      </c>
      <c r="D1343" s="16" t="s">
        <v>913</v>
      </c>
      <c r="E1343" s="98">
        <v>1</v>
      </c>
      <c r="F1343" s="103">
        <v>0</v>
      </c>
      <c r="G1343" s="103">
        <v>1</v>
      </c>
    </row>
    <row r="1344" spans="1:7" x14ac:dyDescent="0.25">
      <c r="A1344" s="96">
        <v>40184</v>
      </c>
      <c r="B1344" s="101">
        <v>2279</v>
      </c>
      <c r="C1344" s="2" t="s">
        <v>1380</v>
      </c>
      <c r="D1344" s="16" t="s">
        <v>914</v>
      </c>
      <c r="E1344" s="98">
        <v>1</v>
      </c>
      <c r="F1344" s="103">
        <v>0</v>
      </c>
      <c r="G1344" s="103">
        <v>1</v>
      </c>
    </row>
    <row r="1345" spans="1:7" x14ac:dyDescent="0.25">
      <c r="A1345" s="96">
        <v>40184</v>
      </c>
      <c r="B1345" s="101">
        <v>2278</v>
      </c>
      <c r="C1345" s="2" t="s">
        <v>1380</v>
      </c>
      <c r="D1345" s="16" t="s">
        <v>915</v>
      </c>
      <c r="E1345" s="98">
        <v>74810</v>
      </c>
      <c r="F1345" s="103">
        <v>74809</v>
      </c>
      <c r="G1345" s="103">
        <v>1</v>
      </c>
    </row>
    <row r="1346" spans="1:7" x14ac:dyDescent="0.25">
      <c r="A1346" s="96">
        <v>40330</v>
      </c>
      <c r="B1346" s="101">
        <v>2277</v>
      </c>
      <c r="C1346" s="2" t="s">
        <v>1380</v>
      </c>
      <c r="D1346" s="16" t="s">
        <v>916</v>
      </c>
      <c r="E1346" s="98">
        <v>74810</v>
      </c>
      <c r="F1346" s="103">
        <v>74809</v>
      </c>
      <c r="G1346" s="103">
        <v>1</v>
      </c>
    </row>
    <row r="1347" spans="1:7" x14ac:dyDescent="0.25">
      <c r="A1347" s="96">
        <v>40184</v>
      </c>
      <c r="B1347" s="101">
        <v>2276</v>
      </c>
      <c r="C1347" s="2" t="s">
        <v>1380</v>
      </c>
      <c r="D1347" s="16" t="s">
        <v>917</v>
      </c>
      <c r="E1347" s="98">
        <v>83322</v>
      </c>
      <c r="F1347" s="103">
        <v>83321</v>
      </c>
      <c r="G1347" s="103">
        <v>1</v>
      </c>
    </row>
    <row r="1348" spans="1:7" x14ac:dyDescent="0.25">
      <c r="A1348" s="96">
        <v>40184</v>
      </c>
      <c r="B1348" s="101">
        <v>2275</v>
      </c>
      <c r="C1348" s="2" t="s">
        <v>1380</v>
      </c>
      <c r="D1348" s="16" t="s">
        <v>918</v>
      </c>
      <c r="E1348" s="98">
        <v>32800</v>
      </c>
      <c r="F1348" s="103">
        <v>32799</v>
      </c>
      <c r="G1348" s="103">
        <v>1</v>
      </c>
    </row>
    <row r="1349" spans="1:7" x14ac:dyDescent="0.25">
      <c r="A1349" s="96">
        <v>40184</v>
      </c>
      <c r="B1349" s="101">
        <v>2274</v>
      </c>
      <c r="C1349" s="2" t="s">
        <v>1380</v>
      </c>
      <c r="D1349" s="16" t="s">
        <v>919</v>
      </c>
      <c r="E1349" s="98">
        <v>9800</v>
      </c>
      <c r="F1349" s="103">
        <v>9799</v>
      </c>
      <c r="G1349" s="103">
        <v>1</v>
      </c>
    </row>
    <row r="1350" spans="1:7" x14ac:dyDescent="0.25">
      <c r="A1350" s="96">
        <v>40378</v>
      </c>
      <c r="B1350" s="101">
        <v>2271</v>
      </c>
      <c r="C1350" s="2" t="s">
        <v>1380</v>
      </c>
      <c r="D1350" s="16" t="s">
        <v>920</v>
      </c>
      <c r="E1350" s="98">
        <v>7790.85</v>
      </c>
      <c r="F1350" s="103">
        <v>7789.85</v>
      </c>
      <c r="G1350" s="103">
        <v>1</v>
      </c>
    </row>
    <row r="1351" spans="1:7" x14ac:dyDescent="0.25">
      <c r="A1351" s="96">
        <v>40372</v>
      </c>
      <c r="B1351" s="101">
        <v>2205</v>
      </c>
      <c r="C1351" s="2" t="s">
        <v>1380</v>
      </c>
      <c r="D1351" s="16" t="s">
        <v>921</v>
      </c>
      <c r="E1351" s="98">
        <v>5500</v>
      </c>
      <c r="F1351" s="103">
        <v>5499</v>
      </c>
      <c r="G1351" s="103">
        <v>1</v>
      </c>
    </row>
    <row r="1352" spans="1:7" x14ac:dyDescent="0.25">
      <c r="A1352" s="96">
        <v>40372</v>
      </c>
      <c r="B1352" s="101">
        <v>2204</v>
      </c>
      <c r="C1352" s="2" t="s">
        <v>1380</v>
      </c>
      <c r="D1352" s="16" t="s">
        <v>921</v>
      </c>
      <c r="E1352" s="98">
        <v>5500</v>
      </c>
      <c r="F1352" s="103">
        <v>5499</v>
      </c>
      <c r="G1352" s="103">
        <v>1</v>
      </c>
    </row>
    <row r="1353" spans="1:7" x14ac:dyDescent="0.25">
      <c r="A1353" s="96">
        <v>40338</v>
      </c>
      <c r="B1353" s="101">
        <v>2119</v>
      </c>
      <c r="C1353" s="2" t="s">
        <v>1380</v>
      </c>
      <c r="D1353" s="16" t="s">
        <v>922</v>
      </c>
      <c r="E1353" s="98">
        <v>2194.08</v>
      </c>
      <c r="F1353" s="103">
        <v>2193.08</v>
      </c>
      <c r="G1353" s="103">
        <v>1</v>
      </c>
    </row>
    <row r="1354" spans="1:7" x14ac:dyDescent="0.25">
      <c r="A1354" s="96">
        <v>42552</v>
      </c>
      <c r="B1354" s="101">
        <v>2114</v>
      </c>
      <c r="C1354" s="2" t="s">
        <v>1380</v>
      </c>
      <c r="D1354" s="16" t="s">
        <v>923</v>
      </c>
      <c r="E1354" s="98">
        <v>1</v>
      </c>
      <c r="F1354" s="103">
        <v>0</v>
      </c>
      <c r="G1354" s="103">
        <v>1</v>
      </c>
    </row>
    <row r="1355" spans="1:7" x14ac:dyDescent="0.25">
      <c r="A1355" s="96">
        <v>42552</v>
      </c>
      <c r="B1355" s="101">
        <v>2112</v>
      </c>
      <c r="C1355" s="2" t="s">
        <v>1380</v>
      </c>
      <c r="D1355" s="16" t="s">
        <v>924</v>
      </c>
      <c r="E1355" s="98">
        <v>1</v>
      </c>
      <c r="F1355" s="103">
        <v>0</v>
      </c>
      <c r="G1355" s="103">
        <v>1</v>
      </c>
    </row>
    <row r="1356" spans="1:7" x14ac:dyDescent="0.25">
      <c r="A1356" s="96">
        <v>40427</v>
      </c>
      <c r="B1356" s="101">
        <v>2111</v>
      </c>
      <c r="C1356" s="2" t="s">
        <v>1380</v>
      </c>
      <c r="D1356" s="16" t="s">
        <v>925</v>
      </c>
      <c r="E1356" s="98">
        <v>2956.02</v>
      </c>
      <c r="F1356" s="103">
        <v>2955.02</v>
      </c>
      <c r="G1356" s="103">
        <v>1</v>
      </c>
    </row>
    <row r="1357" spans="1:7" x14ac:dyDescent="0.25">
      <c r="A1357" s="96">
        <v>40427</v>
      </c>
      <c r="B1357" s="101">
        <v>2110</v>
      </c>
      <c r="C1357" s="2" t="s">
        <v>1380</v>
      </c>
      <c r="D1357" s="16" t="s">
        <v>926</v>
      </c>
      <c r="E1357" s="98">
        <v>29298.07</v>
      </c>
      <c r="F1357" s="103">
        <v>29297.07</v>
      </c>
      <c r="G1357" s="103">
        <v>1</v>
      </c>
    </row>
    <row r="1358" spans="1:7" x14ac:dyDescent="0.25">
      <c r="A1358" s="96">
        <v>40338</v>
      </c>
      <c r="B1358" s="101">
        <v>2109</v>
      </c>
      <c r="C1358" s="2" t="s">
        <v>1380</v>
      </c>
      <c r="D1358" s="16" t="s">
        <v>927</v>
      </c>
      <c r="E1358" s="98">
        <v>132233.1</v>
      </c>
      <c r="F1358" s="103">
        <v>132232.1</v>
      </c>
      <c r="G1358" s="103">
        <v>1</v>
      </c>
    </row>
    <row r="1359" spans="1:7" x14ac:dyDescent="0.25">
      <c r="A1359" s="96">
        <v>40427</v>
      </c>
      <c r="B1359" s="101">
        <v>2106</v>
      </c>
      <c r="C1359" s="2" t="s">
        <v>1380</v>
      </c>
      <c r="D1359" s="16" t="s">
        <v>928</v>
      </c>
      <c r="E1359" s="98">
        <v>48203.08</v>
      </c>
      <c r="F1359" s="103">
        <v>48202.080000000002</v>
      </c>
      <c r="G1359" s="103">
        <v>1</v>
      </c>
    </row>
    <row r="1360" spans="1:7" x14ac:dyDescent="0.25">
      <c r="A1360" s="96">
        <v>40428</v>
      </c>
      <c r="B1360" s="101">
        <v>2101</v>
      </c>
      <c r="C1360" s="2" t="s">
        <v>1380</v>
      </c>
      <c r="D1360" s="16" t="s">
        <v>929</v>
      </c>
      <c r="E1360" s="98">
        <v>22980.5</v>
      </c>
      <c r="F1360" s="103">
        <v>22979.5</v>
      </c>
      <c r="G1360" s="103">
        <v>1</v>
      </c>
    </row>
    <row r="1361" spans="1:7" x14ac:dyDescent="0.25">
      <c r="A1361" s="96">
        <v>40180</v>
      </c>
      <c r="B1361" s="101">
        <v>1982</v>
      </c>
      <c r="C1361" s="2" t="s">
        <v>1380</v>
      </c>
      <c r="D1361" s="16" t="s">
        <v>930</v>
      </c>
      <c r="E1361" s="98">
        <v>1</v>
      </c>
      <c r="F1361" s="103">
        <v>0</v>
      </c>
      <c r="G1361" s="103">
        <v>1</v>
      </c>
    </row>
    <row r="1362" spans="1:7" x14ac:dyDescent="0.25">
      <c r="A1362" s="96">
        <v>40180</v>
      </c>
      <c r="B1362" s="101">
        <v>1981</v>
      </c>
      <c r="C1362" s="2" t="s">
        <v>1380</v>
      </c>
      <c r="D1362" s="16" t="s">
        <v>930</v>
      </c>
      <c r="E1362" s="98">
        <v>1</v>
      </c>
      <c r="F1362" s="103">
        <v>0</v>
      </c>
      <c r="G1362" s="103">
        <v>1</v>
      </c>
    </row>
    <row r="1363" spans="1:7" x14ac:dyDescent="0.25">
      <c r="A1363" s="96">
        <v>40191</v>
      </c>
      <c r="B1363" s="101">
        <v>1972</v>
      </c>
      <c r="C1363" s="2" t="s">
        <v>1380</v>
      </c>
      <c r="D1363" s="16" t="s">
        <v>931</v>
      </c>
      <c r="E1363" s="98">
        <v>1895</v>
      </c>
      <c r="F1363" s="103">
        <v>1894</v>
      </c>
      <c r="G1363" s="103">
        <v>1</v>
      </c>
    </row>
    <row r="1364" spans="1:7" x14ac:dyDescent="0.25">
      <c r="A1364" s="96">
        <v>40191</v>
      </c>
      <c r="B1364" s="101">
        <v>1971</v>
      </c>
      <c r="C1364" s="2" t="s">
        <v>1380</v>
      </c>
      <c r="D1364" s="16" t="s">
        <v>932</v>
      </c>
      <c r="E1364" s="98">
        <v>1895</v>
      </c>
      <c r="F1364" s="103">
        <v>1894</v>
      </c>
      <c r="G1364" s="103">
        <v>1</v>
      </c>
    </row>
    <row r="1365" spans="1:7" x14ac:dyDescent="0.25">
      <c r="A1365" s="96">
        <v>40191</v>
      </c>
      <c r="B1365" s="101">
        <v>1954</v>
      </c>
      <c r="C1365" s="2" t="s">
        <v>1380</v>
      </c>
      <c r="D1365" s="16" t="s">
        <v>933</v>
      </c>
      <c r="E1365" s="98">
        <v>7495</v>
      </c>
      <c r="F1365" s="103">
        <v>7494</v>
      </c>
      <c r="G1365" s="103">
        <v>1</v>
      </c>
    </row>
    <row r="1366" spans="1:7" x14ac:dyDescent="0.25">
      <c r="A1366" s="96">
        <v>40191</v>
      </c>
      <c r="B1366" s="101">
        <v>1951</v>
      </c>
      <c r="C1366" s="2" t="s">
        <v>1380</v>
      </c>
      <c r="D1366" s="16" t="s">
        <v>934</v>
      </c>
      <c r="E1366" s="98">
        <v>18500</v>
      </c>
      <c r="F1366" s="103">
        <v>18499</v>
      </c>
      <c r="G1366" s="103">
        <v>1</v>
      </c>
    </row>
    <row r="1367" spans="1:7" x14ac:dyDescent="0.25">
      <c r="A1367" s="96">
        <v>40191</v>
      </c>
      <c r="B1367" s="101">
        <v>1948</v>
      </c>
      <c r="C1367" s="2" t="s">
        <v>1380</v>
      </c>
      <c r="D1367" s="16" t="s">
        <v>934</v>
      </c>
      <c r="E1367" s="98">
        <v>18500</v>
      </c>
      <c r="F1367" s="103">
        <v>18499</v>
      </c>
      <c r="G1367" s="103">
        <v>1</v>
      </c>
    </row>
    <row r="1368" spans="1:7" x14ac:dyDescent="0.25">
      <c r="A1368" s="96">
        <v>40191</v>
      </c>
      <c r="B1368" s="101">
        <v>1947</v>
      </c>
      <c r="C1368" s="2" t="s">
        <v>1380</v>
      </c>
      <c r="D1368" s="16" t="s">
        <v>934</v>
      </c>
      <c r="E1368" s="98">
        <v>18500</v>
      </c>
      <c r="F1368" s="103">
        <v>18499</v>
      </c>
      <c r="G1368" s="103">
        <v>1</v>
      </c>
    </row>
    <row r="1369" spans="1:7" x14ac:dyDescent="0.25">
      <c r="A1369" s="96">
        <v>39930</v>
      </c>
      <c r="B1369" s="101">
        <v>1812</v>
      </c>
      <c r="C1369" s="2" t="s">
        <v>1380</v>
      </c>
      <c r="D1369" s="16" t="s">
        <v>935</v>
      </c>
      <c r="E1369" s="98">
        <v>241.67</v>
      </c>
      <c r="F1369" s="103">
        <v>240.67</v>
      </c>
      <c r="G1369" s="103">
        <v>1</v>
      </c>
    </row>
    <row r="1370" spans="1:7" x14ac:dyDescent="0.25">
      <c r="A1370" s="96">
        <v>39889</v>
      </c>
      <c r="B1370" s="101">
        <v>1406</v>
      </c>
      <c r="C1370" s="2" t="s">
        <v>1380</v>
      </c>
      <c r="D1370" s="16" t="s">
        <v>936</v>
      </c>
      <c r="E1370" s="98">
        <v>1</v>
      </c>
      <c r="F1370" s="103">
        <v>0</v>
      </c>
      <c r="G1370" s="103">
        <v>1</v>
      </c>
    </row>
    <row r="1371" spans="1:7" x14ac:dyDescent="0.25">
      <c r="A1371" s="96">
        <v>39885</v>
      </c>
      <c r="B1371" s="101">
        <v>1405</v>
      </c>
      <c r="C1371" s="2" t="s">
        <v>1380</v>
      </c>
      <c r="D1371" s="16" t="s">
        <v>937</v>
      </c>
      <c r="E1371" s="98">
        <v>1</v>
      </c>
      <c r="F1371" s="103">
        <v>0</v>
      </c>
      <c r="G1371" s="103">
        <v>1</v>
      </c>
    </row>
    <row r="1372" spans="1:7" x14ac:dyDescent="0.25">
      <c r="A1372" s="96">
        <v>37991</v>
      </c>
      <c r="B1372" s="101">
        <v>1370</v>
      </c>
      <c r="C1372" s="2" t="s">
        <v>1380</v>
      </c>
      <c r="D1372" s="16" t="s">
        <v>938</v>
      </c>
      <c r="E1372" s="98">
        <v>1</v>
      </c>
      <c r="F1372" s="103">
        <v>0</v>
      </c>
      <c r="G1372" s="103">
        <v>1</v>
      </c>
    </row>
    <row r="1373" spans="1:7" x14ac:dyDescent="0.25">
      <c r="A1373" s="96">
        <v>39889</v>
      </c>
      <c r="B1373" s="101">
        <v>1363</v>
      </c>
      <c r="C1373" s="2" t="s">
        <v>1380</v>
      </c>
      <c r="D1373" s="16" t="s">
        <v>939</v>
      </c>
      <c r="E1373" s="98">
        <v>1</v>
      </c>
      <c r="F1373" s="103">
        <v>0</v>
      </c>
      <c r="G1373" s="103">
        <v>1</v>
      </c>
    </row>
    <row r="1374" spans="1:7" x14ac:dyDescent="0.25">
      <c r="A1374" s="96">
        <v>39885</v>
      </c>
      <c r="B1374" s="101">
        <v>1362</v>
      </c>
      <c r="C1374" s="2" t="s">
        <v>1380</v>
      </c>
      <c r="D1374" s="16" t="s">
        <v>940</v>
      </c>
      <c r="E1374" s="98">
        <v>1</v>
      </c>
      <c r="F1374" s="103">
        <v>0</v>
      </c>
      <c r="G1374" s="103">
        <v>1</v>
      </c>
    </row>
    <row r="1375" spans="1:7" x14ac:dyDescent="0.25">
      <c r="A1375" s="96">
        <v>39885</v>
      </c>
      <c r="B1375" s="101">
        <v>1361</v>
      </c>
      <c r="C1375" s="2" t="s">
        <v>1380</v>
      </c>
      <c r="D1375" s="16" t="s">
        <v>940</v>
      </c>
      <c r="E1375" s="98">
        <v>1</v>
      </c>
      <c r="F1375" s="103">
        <v>0</v>
      </c>
      <c r="G1375" s="103">
        <v>1</v>
      </c>
    </row>
    <row r="1376" spans="1:7" x14ac:dyDescent="0.25">
      <c r="A1376" s="96">
        <v>38108</v>
      </c>
      <c r="B1376" s="101">
        <v>1356</v>
      </c>
      <c r="C1376" s="2" t="s">
        <v>1380</v>
      </c>
      <c r="D1376" s="16" t="s">
        <v>941</v>
      </c>
      <c r="E1376" s="98">
        <v>1</v>
      </c>
      <c r="F1376" s="103">
        <v>0</v>
      </c>
      <c r="G1376" s="103">
        <v>1</v>
      </c>
    </row>
    <row r="1377" spans="1:7" x14ac:dyDescent="0.25">
      <c r="A1377" s="96">
        <v>38108</v>
      </c>
      <c r="B1377" s="101">
        <v>1355</v>
      </c>
      <c r="C1377" s="2" t="s">
        <v>1380</v>
      </c>
      <c r="D1377" s="16" t="s">
        <v>942</v>
      </c>
      <c r="E1377" s="98">
        <v>1</v>
      </c>
      <c r="F1377" s="103">
        <v>0</v>
      </c>
      <c r="G1377" s="103">
        <v>1</v>
      </c>
    </row>
    <row r="1378" spans="1:7" x14ac:dyDescent="0.25">
      <c r="A1378" s="96">
        <v>38108</v>
      </c>
      <c r="B1378" s="101">
        <v>1318</v>
      </c>
      <c r="C1378" s="2" t="s">
        <v>1380</v>
      </c>
      <c r="D1378" s="16" t="s">
        <v>943</v>
      </c>
      <c r="E1378" s="98">
        <v>1</v>
      </c>
      <c r="F1378" s="103">
        <v>0</v>
      </c>
      <c r="G1378" s="103">
        <v>1</v>
      </c>
    </row>
    <row r="1379" spans="1:7" x14ac:dyDescent="0.25">
      <c r="A1379" s="96">
        <v>39064</v>
      </c>
      <c r="B1379" s="101">
        <v>1310</v>
      </c>
      <c r="C1379" s="2" t="s">
        <v>1380</v>
      </c>
      <c r="D1379" s="16" t="s">
        <v>944</v>
      </c>
      <c r="E1379" s="98">
        <v>4002</v>
      </c>
      <c r="F1379" s="103">
        <v>4001</v>
      </c>
      <c r="G1379" s="103">
        <v>1</v>
      </c>
    </row>
    <row r="1380" spans="1:7" x14ac:dyDescent="0.25">
      <c r="A1380" s="96">
        <v>39064</v>
      </c>
      <c r="B1380" s="101">
        <v>1309</v>
      </c>
      <c r="C1380" s="2" t="s">
        <v>1380</v>
      </c>
      <c r="D1380" s="16" t="s">
        <v>945</v>
      </c>
      <c r="E1380" s="98">
        <v>4002</v>
      </c>
      <c r="F1380" s="103">
        <v>4001</v>
      </c>
      <c r="G1380" s="103">
        <v>1</v>
      </c>
    </row>
    <row r="1381" spans="1:7" x14ac:dyDescent="0.25">
      <c r="A1381" s="96">
        <v>39310</v>
      </c>
      <c r="B1381" s="101">
        <v>1256</v>
      </c>
      <c r="C1381" s="2" t="s">
        <v>1380</v>
      </c>
      <c r="D1381" s="16" t="s">
        <v>946</v>
      </c>
      <c r="E1381" s="98">
        <v>94500</v>
      </c>
      <c r="F1381" s="103">
        <v>94499</v>
      </c>
      <c r="G1381" s="103">
        <v>1</v>
      </c>
    </row>
    <row r="1382" spans="1:7" x14ac:dyDescent="0.25">
      <c r="A1382" s="96">
        <v>37991</v>
      </c>
      <c r="B1382" s="101">
        <v>1241</v>
      </c>
      <c r="C1382" s="2" t="s">
        <v>1380</v>
      </c>
      <c r="D1382" s="16" t="s">
        <v>947</v>
      </c>
      <c r="E1382" s="98">
        <v>1</v>
      </c>
      <c r="F1382" s="103">
        <v>0</v>
      </c>
      <c r="G1382" s="103">
        <v>1</v>
      </c>
    </row>
    <row r="1383" spans="1:7" x14ac:dyDescent="0.25">
      <c r="A1383" s="96">
        <v>39332</v>
      </c>
      <c r="B1383" s="101">
        <v>1226</v>
      </c>
      <c r="C1383" s="2" t="s">
        <v>1380</v>
      </c>
      <c r="D1383" s="16" t="s">
        <v>948</v>
      </c>
      <c r="E1383" s="98">
        <v>40000</v>
      </c>
      <c r="F1383" s="103">
        <v>39999</v>
      </c>
      <c r="G1383" s="103">
        <v>1</v>
      </c>
    </row>
    <row r="1384" spans="1:7" x14ac:dyDescent="0.25">
      <c r="A1384" s="96">
        <v>38108</v>
      </c>
      <c r="B1384" s="101">
        <v>1225</v>
      </c>
      <c r="C1384" s="2" t="s">
        <v>1380</v>
      </c>
      <c r="D1384" s="16" t="s">
        <v>949</v>
      </c>
      <c r="E1384" s="98">
        <v>1</v>
      </c>
      <c r="F1384" s="103">
        <v>0</v>
      </c>
      <c r="G1384" s="103">
        <v>1</v>
      </c>
    </row>
    <row r="1385" spans="1:7" x14ac:dyDescent="0.25">
      <c r="A1385" s="96">
        <v>37991</v>
      </c>
      <c r="B1385" s="101">
        <v>647</v>
      </c>
      <c r="C1385" s="2" t="s">
        <v>1380</v>
      </c>
      <c r="D1385" s="16" t="s">
        <v>950</v>
      </c>
      <c r="E1385" s="98">
        <v>1</v>
      </c>
      <c r="F1385" s="103">
        <v>0</v>
      </c>
      <c r="G1385" s="103">
        <v>1</v>
      </c>
    </row>
    <row r="1386" spans="1:7" x14ac:dyDescent="0.25">
      <c r="A1386" s="96">
        <v>37991</v>
      </c>
      <c r="B1386" s="101">
        <v>634</v>
      </c>
      <c r="C1386" s="2" t="s">
        <v>1380</v>
      </c>
      <c r="D1386" s="16" t="s">
        <v>951</v>
      </c>
      <c r="E1386" s="98">
        <v>1</v>
      </c>
      <c r="F1386" s="103">
        <v>0</v>
      </c>
      <c r="G1386" s="103">
        <v>1</v>
      </c>
    </row>
    <row r="1387" spans="1:7" x14ac:dyDescent="0.25">
      <c r="A1387" s="96">
        <v>43553</v>
      </c>
      <c r="B1387" s="101">
        <v>5182</v>
      </c>
      <c r="C1387" s="2" t="s">
        <v>1380</v>
      </c>
      <c r="D1387" s="16" t="s">
        <v>952</v>
      </c>
      <c r="E1387" s="98">
        <v>21240</v>
      </c>
      <c r="F1387" s="103">
        <v>21240</v>
      </c>
      <c r="G1387" s="103">
        <v>1</v>
      </c>
    </row>
    <row r="1388" spans="1:7" x14ac:dyDescent="0.25">
      <c r="A1388" s="96">
        <v>43552</v>
      </c>
      <c r="B1388" s="101">
        <v>5181</v>
      </c>
      <c r="C1388" s="2" t="s">
        <v>1380</v>
      </c>
      <c r="D1388" s="16" t="s">
        <v>953</v>
      </c>
      <c r="E1388" s="98">
        <v>21240</v>
      </c>
      <c r="F1388" s="103">
        <v>21240</v>
      </c>
      <c r="G1388" s="103">
        <v>1</v>
      </c>
    </row>
    <row r="1389" spans="1:7" x14ac:dyDescent="0.25">
      <c r="A1389" s="96">
        <v>43446</v>
      </c>
      <c r="B1389" s="101">
        <v>5134</v>
      </c>
      <c r="C1389" s="2" t="s">
        <v>1380</v>
      </c>
      <c r="D1389" s="16" t="s">
        <v>954</v>
      </c>
      <c r="E1389" s="98">
        <v>2849505.58</v>
      </c>
      <c r="F1389" s="103">
        <v>2184620.9446666669</v>
      </c>
      <c r="G1389" s="103">
        <v>664884.63533333316</v>
      </c>
    </row>
    <row r="1390" spans="1:7" x14ac:dyDescent="0.25">
      <c r="A1390" s="96">
        <v>42993</v>
      </c>
      <c r="B1390" s="101">
        <v>4747</v>
      </c>
      <c r="C1390" s="2" t="s">
        <v>1380</v>
      </c>
      <c r="D1390" s="16" t="s">
        <v>955</v>
      </c>
      <c r="E1390" s="98">
        <v>683070</v>
      </c>
      <c r="F1390" s="103">
        <v>683070</v>
      </c>
      <c r="G1390" s="103">
        <v>1</v>
      </c>
    </row>
    <row r="1391" spans="1:7" x14ac:dyDescent="0.25">
      <c r="A1391" s="96">
        <v>42307</v>
      </c>
      <c r="B1391" s="101">
        <v>4365</v>
      </c>
      <c r="C1391" s="2" t="s">
        <v>1380</v>
      </c>
      <c r="D1391" s="16" t="s">
        <v>63</v>
      </c>
      <c r="E1391" s="98">
        <v>1826200</v>
      </c>
      <c r="F1391" s="103">
        <v>1826199</v>
      </c>
      <c r="G1391" s="103">
        <v>1</v>
      </c>
    </row>
    <row r="1392" spans="1:7" x14ac:dyDescent="0.25">
      <c r="A1392" s="96">
        <v>40184</v>
      </c>
      <c r="B1392" s="101">
        <v>2283</v>
      </c>
      <c r="C1392" s="2" t="s">
        <v>1380</v>
      </c>
      <c r="D1392" s="16" t="s">
        <v>956</v>
      </c>
      <c r="E1392" s="98">
        <v>442067</v>
      </c>
      <c r="F1392" s="103">
        <v>442066</v>
      </c>
      <c r="G1392" s="103">
        <v>1</v>
      </c>
    </row>
    <row r="1393" spans="1:7" x14ac:dyDescent="0.25">
      <c r="A1393" s="96">
        <v>42234</v>
      </c>
      <c r="B1393" s="101">
        <v>3821</v>
      </c>
      <c r="C1393" s="2" t="s">
        <v>1380</v>
      </c>
      <c r="D1393" s="16" t="s">
        <v>1351</v>
      </c>
      <c r="E1393" s="98">
        <v>20334</v>
      </c>
      <c r="F1393" s="103">
        <f>[6]AILA!L2</f>
        <v>20333</v>
      </c>
      <c r="G1393" s="103">
        <f>[6]AILA!M2</f>
        <v>1</v>
      </c>
    </row>
    <row r="1394" spans="1:7" x14ac:dyDescent="0.25">
      <c r="A1394" s="96">
        <v>42234</v>
      </c>
      <c r="B1394" s="101">
        <v>3820</v>
      </c>
      <c r="C1394" s="2" t="s">
        <v>1380</v>
      </c>
      <c r="D1394" s="16" t="s">
        <v>1352</v>
      </c>
      <c r="E1394" s="98">
        <v>20334</v>
      </c>
      <c r="F1394" s="103">
        <f>[6]AILA!L3</f>
        <v>20333</v>
      </c>
      <c r="G1394" s="103">
        <f>[6]AILA!M3</f>
        <v>1</v>
      </c>
    </row>
    <row r="1395" spans="1:7" x14ac:dyDescent="0.25">
      <c r="A1395" s="96">
        <v>42234</v>
      </c>
      <c r="B1395" s="101">
        <v>3822</v>
      </c>
      <c r="C1395" s="2" t="s">
        <v>1380</v>
      </c>
      <c r="D1395" s="16" t="s">
        <v>1353</v>
      </c>
      <c r="E1395" s="98">
        <v>20334</v>
      </c>
      <c r="F1395" s="103">
        <f>[6]AILA!L4</f>
        <v>20333</v>
      </c>
      <c r="G1395" s="103">
        <f>[6]AILA!M4</f>
        <v>1</v>
      </c>
    </row>
    <row r="1396" spans="1:7" x14ac:dyDescent="0.25">
      <c r="A1396" s="96">
        <v>42234</v>
      </c>
      <c r="B1396" s="101">
        <v>3825</v>
      </c>
      <c r="C1396" s="2" t="s">
        <v>1380</v>
      </c>
      <c r="D1396" s="16" t="s">
        <v>1354</v>
      </c>
      <c r="E1396" s="98">
        <v>20334</v>
      </c>
      <c r="F1396" s="103">
        <f>[6]AILA!L5</f>
        <v>20333</v>
      </c>
      <c r="G1396" s="103">
        <f>[6]AILA!M5</f>
        <v>1</v>
      </c>
    </row>
    <row r="1397" spans="1:7" x14ac:dyDescent="0.25">
      <c r="A1397" s="96">
        <v>42234</v>
      </c>
      <c r="B1397" s="101">
        <v>3828</v>
      </c>
      <c r="C1397" s="2" t="s">
        <v>1380</v>
      </c>
      <c r="D1397" s="16" t="s">
        <v>1355</v>
      </c>
      <c r="E1397" s="98">
        <v>20334</v>
      </c>
      <c r="F1397" s="103">
        <f>[6]AILA!L6</f>
        <v>20333</v>
      </c>
      <c r="G1397" s="103">
        <f>[6]AILA!M6</f>
        <v>1</v>
      </c>
    </row>
    <row r="1398" spans="1:7" x14ac:dyDescent="0.25">
      <c r="A1398" s="96">
        <v>42234</v>
      </c>
      <c r="B1398" s="101">
        <v>3824</v>
      </c>
      <c r="C1398" s="2" t="s">
        <v>1380</v>
      </c>
      <c r="D1398" s="16" t="s">
        <v>1356</v>
      </c>
      <c r="E1398" s="98">
        <v>20334</v>
      </c>
      <c r="F1398" s="103">
        <f>[6]AILA!L7</f>
        <v>20333</v>
      </c>
      <c r="G1398" s="103">
        <f>[6]AILA!M7</f>
        <v>1</v>
      </c>
    </row>
    <row r="1399" spans="1:7" x14ac:dyDescent="0.25">
      <c r="A1399" s="96">
        <v>42234</v>
      </c>
      <c r="B1399" s="101">
        <v>3829</v>
      </c>
      <c r="C1399" s="2" t="s">
        <v>1380</v>
      </c>
      <c r="D1399" s="16" t="s">
        <v>1357</v>
      </c>
      <c r="E1399" s="98">
        <v>20334</v>
      </c>
      <c r="F1399" s="103">
        <f>[6]AILA!L8</f>
        <v>40119</v>
      </c>
      <c r="G1399" s="103">
        <f>[6]AILA!M8</f>
        <v>1</v>
      </c>
    </row>
    <row r="1400" spans="1:7" x14ac:dyDescent="0.25">
      <c r="A1400" s="96">
        <v>42808</v>
      </c>
      <c r="B1400" s="101">
        <v>4630</v>
      </c>
      <c r="C1400" s="2" t="s">
        <v>1380</v>
      </c>
      <c r="D1400" s="16" t="s">
        <v>832</v>
      </c>
      <c r="E1400" s="98">
        <v>40120</v>
      </c>
      <c r="F1400" s="103">
        <f>[6]AILA!L9</f>
        <v>0</v>
      </c>
      <c r="G1400" s="103">
        <f>[6]AILA!M9</f>
        <v>1</v>
      </c>
    </row>
    <row r="1401" spans="1:7" x14ac:dyDescent="0.25">
      <c r="A1401" s="96">
        <v>38108</v>
      </c>
      <c r="B1401" s="101">
        <v>371</v>
      </c>
      <c r="C1401" s="2" t="s">
        <v>1380</v>
      </c>
      <c r="D1401" s="16" t="s">
        <v>1358</v>
      </c>
      <c r="E1401" s="98">
        <v>1</v>
      </c>
      <c r="F1401" s="103">
        <f>[6]AILA!L10</f>
        <v>1887</v>
      </c>
      <c r="G1401" s="103">
        <f>[6]AILA!M10</f>
        <v>1</v>
      </c>
    </row>
    <row r="1402" spans="1:7" x14ac:dyDescent="0.25">
      <c r="A1402" s="96">
        <v>42789</v>
      </c>
      <c r="B1402" s="101">
        <v>4592</v>
      </c>
      <c r="C1402" s="2" t="s">
        <v>1380</v>
      </c>
      <c r="D1402" s="16" t="s">
        <v>1359</v>
      </c>
      <c r="E1402" s="98">
        <v>1888</v>
      </c>
      <c r="F1402" s="103">
        <f>[6]AILA!L11</f>
        <v>4759</v>
      </c>
      <c r="G1402" s="103">
        <f>[6]AILA!M11</f>
        <v>2</v>
      </c>
    </row>
    <row r="1403" spans="1:7" x14ac:dyDescent="0.25">
      <c r="A1403" s="96">
        <v>43235</v>
      </c>
      <c r="B1403" s="101">
        <v>4894</v>
      </c>
      <c r="C1403" s="2" t="s">
        <v>1380</v>
      </c>
      <c r="D1403" s="16" t="s">
        <v>1360</v>
      </c>
      <c r="E1403" s="98">
        <v>4760</v>
      </c>
      <c r="F1403" s="103">
        <f>[6]AILA!L12</f>
        <v>8376</v>
      </c>
      <c r="G1403" s="103">
        <f>[6]AILA!M12</f>
        <v>2</v>
      </c>
    </row>
    <row r="1404" spans="1:7" x14ac:dyDescent="0.25">
      <c r="A1404" s="96">
        <v>43262</v>
      </c>
      <c r="B1404" s="101">
        <v>4958</v>
      </c>
      <c r="C1404" s="2" t="s">
        <v>1380</v>
      </c>
      <c r="D1404" s="16" t="s">
        <v>1361</v>
      </c>
      <c r="E1404" s="98">
        <v>8378</v>
      </c>
      <c r="F1404" s="103">
        <f>[6]AILA!L13</f>
        <v>0</v>
      </c>
      <c r="G1404" s="103">
        <f>[6]AILA!M13</f>
        <v>0</v>
      </c>
    </row>
    <row r="1406" spans="1:7" ht="15.75" x14ac:dyDescent="0.25">
      <c r="A1406" s="162" t="s">
        <v>31</v>
      </c>
      <c r="B1406" s="209" t="s">
        <v>974</v>
      </c>
      <c r="C1406" s="210"/>
      <c r="D1406" s="210"/>
      <c r="E1406" s="129"/>
      <c r="F1406" s="129"/>
      <c r="G1406" s="128"/>
    </row>
    <row r="1407" spans="1:7" ht="12.75" x14ac:dyDescent="0.2">
      <c r="A1407" s="204" t="s">
        <v>1</v>
      </c>
      <c r="B1407" s="205"/>
      <c r="C1407" s="205"/>
      <c r="D1407" s="205"/>
      <c r="E1407" s="205"/>
      <c r="F1407" s="205"/>
      <c r="G1407" s="206"/>
    </row>
    <row r="1408" spans="1:7" ht="30" x14ac:dyDescent="0.2">
      <c r="A1408" s="163" t="s">
        <v>2</v>
      </c>
      <c r="B1408" s="164" t="s">
        <v>3</v>
      </c>
      <c r="C1408" s="1" t="s">
        <v>4</v>
      </c>
      <c r="D1408" s="8" t="s">
        <v>5</v>
      </c>
      <c r="E1408" s="130" t="s">
        <v>6</v>
      </c>
      <c r="F1408" s="131" t="s">
        <v>7</v>
      </c>
      <c r="G1408" s="131" t="s">
        <v>8</v>
      </c>
    </row>
    <row r="1409" spans="1:7" x14ac:dyDescent="0.25">
      <c r="A1409" s="96">
        <v>42228</v>
      </c>
      <c r="B1409" s="101">
        <v>3671</v>
      </c>
      <c r="C1409" s="2" t="s">
        <v>1380</v>
      </c>
      <c r="D1409" s="16" t="s">
        <v>957</v>
      </c>
      <c r="E1409" s="98">
        <v>32000</v>
      </c>
      <c r="F1409" s="103">
        <v>31999</v>
      </c>
      <c r="G1409" s="103">
        <v>1</v>
      </c>
    </row>
    <row r="1410" spans="1:7" x14ac:dyDescent="0.25">
      <c r="A1410" s="96">
        <v>42228</v>
      </c>
      <c r="B1410" s="101">
        <v>3672</v>
      </c>
      <c r="C1410" s="2" t="s">
        <v>1380</v>
      </c>
      <c r="D1410" s="16" t="s">
        <v>958</v>
      </c>
      <c r="E1410" s="98">
        <v>6350</v>
      </c>
      <c r="F1410" s="103">
        <v>6349</v>
      </c>
      <c r="G1410" s="103">
        <v>1</v>
      </c>
    </row>
    <row r="1411" spans="1:7" x14ac:dyDescent="0.25">
      <c r="A1411" s="96">
        <v>40217</v>
      </c>
      <c r="B1411" s="101">
        <v>2305</v>
      </c>
      <c r="C1411" s="2" t="s">
        <v>1380</v>
      </c>
      <c r="D1411" s="16" t="s">
        <v>959</v>
      </c>
      <c r="E1411" s="98">
        <v>3130</v>
      </c>
      <c r="F1411" s="103">
        <v>3129</v>
      </c>
      <c r="G1411" s="103">
        <v>1</v>
      </c>
    </row>
    <row r="1412" spans="1:7" x14ac:dyDescent="0.25">
      <c r="A1412" s="96">
        <v>38108</v>
      </c>
      <c r="B1412" s="101">
        <v>1651</v>
      </c>
      <c r="C1412" s="2" t="s">
        <v>1380</v>
      </c>
      <c r="D1412" s="16" t="s">
        <v>960</v>
      </c>
      <c r="E1412" s="98">
        <v>1</v>
      </c>
      <c r="F1412" s="103">
        <v>0</v>
      </c>
      <c r="G1412" s="103">
        <v>1</v>
      </c>
    </row>
    <row r="1413" spans="1:7" x14ac:dyDescent="0.25">
      <c r="A1413" s="96">
        <v>38108</v>
      </c>
      <c r="B1413" s="101">
        <v>1642</v>
      </c>
      <c r="C1413" s="2" t="s">
        <v>1380</v>
      </c>
      <c r="D1413" s="16" t="s">
        <v>961</v>
      </c>
      <c r="E1413" s="98">
        <v>1</v>
      </c>
      <c r="F1413" s="103">
        <v>0</v>
      </c>
      <c r="G1413" s="103">
        <v>1</v>
      </c>
    </row>
    <row r="1414" spans="1:7" x14ac:dyDescent="0.25">
      <c r="A1414" s="96">
        <v>37991</v>
      </c>
      <c r="B1414" s="101">
        <v>1632</v>
      </c>
      <c r="C1414" s="2" t="s">
        <v>1380</v>
      </c>
      <c r="D1414" s="16" t="s">
        <v>961</v>
      </c>
      <c r="E1414" s="98">
        <v>1</v>
      </c>
      <c r="F1414" s="103">
        <v>0</v>
      </c>
      <c r="G1414" s="103">
        <v>1</v>
      </c>
    </row>
    <row r="1415" spans="1:7" x14ac:dyDescent="0.25">
      <c r="A1415" s="96">
        <v>37991</v>
      </c>
      <c r="B1415" s="101">
        <v>1652</v>
      </c>
      <c r="C1415" s="2" t="s">
        <v>1380</v>
      </c>
      <c r="D1415" s="16" t="s">
        <v>962</v>
      </c>
      <c r="E1415" s="98">
        <v>1</v>
      </c>
      <c r="F1415" s="103">
        <v>0</v>
      </c>
      <c r="G1415" s="103">
        <v>1</v>
      </c>
    </row>
    <row r="1416" spans="1:7" x14ac:dyDescent="0.25">
      <c r="A1416" s="96">
        <v>38108</v>
      </c>
      <c r="B1416" s="101">
        <v>1625</v>
      </c>
      <c r="C1416" s="2" t="s">
        <v>1380</v>
      </c>
      <c r="D1416" s="16" t="s">
        <v>963</v>
      </c>
      <c r="E1416" s="98">
        <v>1</v>
      </c>
      <c r="F1416" s="103">
        <v>0</v>
      </c>
      <c r="G1416" s="103">
        <v>1</v>
      </c>
    </row>
    <row r="1417" spans="1:7" x14ac:dyDescent="0.25">
      <c r="A1417" s="96">
        <v>42383</v>
      </c>
      <c r="B1417" s="101">
        <v>3714</v>
      </c>
      <c r="C1417" s="2" t="s">
        <v>1380</v>
      </c>
      <c r="D1417" s="16" t="s">
        <v>964</v>
      </c>
      <c r="E1417" s="98">
        <f>8500+1530</f>
        <v>10030</v>
      </c>
      <c r="F1417" s="103">
        <v>6770.25</v>
      </c>
      <c r="G1417" s="103">
        <v>3259.75</v>
      </c>
    </row>
    <row r="1418" spans="1:7" x14ac:dyDescent="0.25">
      <c r="A1418" s="96">
        <v>38108</v>
      </c>
      <c r="B1418" s="101">
        <v>1653</v>
      </c>
      <c r="C1418" s="2" t="s">
        <v>1380</v>
      </c>
      <c r="D1418" s="16" t="s">
        <v>965</v>
      </c>
      <c r="E1418" s="98">
        <v>1</v>
      </c>
      <c r="F1418" s="103">
        <v>0</v>
      </c>
      <c r="G1418" s="103">
        <v>1</v>
      </c>
    </row>
    <row r="1419" spans="1:7" x14ac:dyDescent="0.25">
      <c r="A1419" s="96">
        <v>42178</v>
      </c>
      <c r="B1419" s="101">
        <v>3747</v>
      </c>
      <c r="C1419" s="2" t="s">
        <v>1380</v>
      </c>
      <c r="D1419" s="16" t="s">
        <v>966</v>
      </c>
      <c r="E1419" s="98">
        <v>23616.86</v>
      </c>
      <c r="F1419" s="103">
        <v>23615.86</v>
      </c>
      <c r="G1419" s="103">
        <v>1</v>
      </c>
    </row>
    <row r="1420" spans="1:7" x14ac:dyDescent="0.25">
      <c r="A1420" s="96">
        <v>42320</v>
      </c>
      <c r="B1420" s="101">
        <v>3715</v>
      </c>
      <c r="C1420" s="2" t="s">
        <v>1380</v>
      </c>
      <c r="D1420" s="16" t="s">
        <v>967</v>
      </c>
      <c r="E1420" s="98">
        <v>5664</v>
      </c>
      <c r="F1420" s="103">
        <v>3917.5999999999995</v>
      </c>
      <c r="G1420" s="103">
        <v>1746.4000000000005</v>
      </c>
    </row>
    <row r="1421" spans="1:7" x14ac:dyDescent="0.25">
      <c r="A1421" s="96">
        <v>38108</v>
      </c>
      <c r="B1421" s="101">
        <v>1658</v>
      </c>
      <c r="C1421" s="2" t="s">
        <v>1380</v>
      </c>
      <c r="D1421" s="16" t="s">
        <v>968</v>
      </c>
      <c r="E1421" s="98">
        <v>1</v>
      </c>
      <c r="F1421" s="103">
        <v>0</v>
      </c>
      <c r="G1421" s="103">
        <v>1</v>
      </c>
    </row>
    <row r="1422" spans="1:7" x14ac:dyDescent="0.25">
      <c r="A1422" s="96">
        <v>38108</v>
      </c>
      <c r="B1422" s="101">
        <v>1628</v>
      </c>
      <c r="C1422" s="2" t="s">
        <v>1380</v>
      </c>
      <c r="D1422" s="16" t="s">
        <v>969</v>
      </c>
      <c r="E1422" s="98">
        <v>1</v>
      </c>
      <c r="F1422" s="103">
        <v>0</v>
      </c>
      <c r="G1422" s="103">
        <v>1</v>
      </c>
    </row>
    <row r="1423" spans="1:7" x14ac:dyDescent="0.25">
      <c r="A1423" s="96">
        <v>42320</v>
      </c>
      <c r="B1423" s="101">
        <v>3716</v>
      </c>
      <c r="C1423" s="2" t="s">
        <v>1380</v>
      </c>
      <c r="D1423" s="16" t="s">
        <v>970</v>
      </c>
      <c r="E1423" s="98">
        <v>4956</v>
      </c>
      <c r="F1423" s="103">
        <v>3427.9000000000005</v>
      </c>
      <c r="G1423" s="103">
        <v>1528.0999999999995</v>
      </c>
    </row>
    <row r="1424" spans="1:7" x14ac:dyDescent="0.25">
      <c r="A1424" s="96">
        <v>42320</v>
      </c>
      <c r="B1424" s="101">
        <v>3717</v>
      </c>
      <c r="C1424" s="2" t="s">
        <v>1380</v>
      </c>
      <c r="D1424" s="16" t="s">
        <v>971</v>
      </c>
      <c r="E1424" s="98">
        <v>4956</v>
      </c>
      <c r="F1424" s="103">
        <v>3427.9000000000005</v>
      </c>
      <c r="G1424" s="103">
        <v>1528.0999999999995</v>
      </c>
    </row>
    <row r="1425" spans="1:7" x14ac:dyDescent="0.25">
      <c r="A1425" s="96">
        <v>38108</v>
      </c>
      <c r="B1425" s="101">
        <v>1630</v>
      </c>
      <c r="C1425" s="2" t="s">
        <v>1380</v>
      </c>
      <c r="D1425" s="16" t="s">
        <v>972</v>
      </c>
      <c r="E1425" s="98">
        <v>1</v>
      </c>
      <c r="F1425" s="103">
        <v>0</v>
      </c>
      <c r="G1425" s="103">
        <v>1</v>
      </c>
    </row>
    <row r="1426" spans="1:7" x14ac:dyDescent="0.25">
      <c r="A1426" s="96">
        <v>42614</v>
      </c>
      <c r="B1426" s="101">
        <v>4257</v>
      </c>
      <c r="C1426" s="2" t="s">
        <v>1380</v>
      </c>
      <c r="D1426" s="16" t="s">
        <v>973</v>
      </c>
      <c r="E1426" s="98">
        <v>1</v>
      </c>
      <c r="F1426" s="103">
        <v>0</v>
      </c>
      <c r="G1426" s="103">
        <v>1</v>
      </c>
    </row>
    <row r="1427" spans="1:7" x14ac:dyDescent="0.25">
      <c r="A1427" s="96">
        <v>42614</v>
      </c>
      <c r="B1427" s="101">
        <v>4258</v>
      </c>
      <c r="C1427" s="2" t="s">
        <v>1380</v>
      </c>
      <c r="D1427" s="16" t="s">
        <v>110</v>
      </c>
      <c r="E1427" s="98">
        <v>1</v>
      </c>
      <c r="F1427" s="103">
        <v>0</v>
      </c>
      <c r="G1427" s="103">
        <v>1</v>
      </c>
    </row>
    <row r="1428" spans="1:7" x14ac:dyDescent="0.25">
      <c r="A1428" s="96"/>
      <c r="B1428" s="101"/>
      <c r="C1428" s="2" t="s">
        <v>1380</v>
      </c>
      <c r="D1428" s="16"/>
      <c r="E1428" s="98"/>
      <c r="F1428" s="103"/>
      <c r="G1428" s="103"/>
    </row>
    <row r="1430" spans="1:7" ht="14.25" x14ac:dyDescent="0.2">
      <c r="A1430" s="162" t="s">
        <v>31</v>
      </c>
      <c r="B1430" s="211"/>
      <c r="C1430" s="211"/>
      <c r="E1430" s="129"/>
      <c r="F1430" s="129"/>
      <c r="G1430" s="128"/>
    </row>
    <row r="1431" spans="1:7" ht="12.75" x14ac:dyDescent="0.2">
      <c r="A1431" s="204" t="s">
        <v>1</v>
      </c>
      <c r="B1431" s="205"/>
      <c r="C1431" s="205"/>
      <c r="D1431" s="205"/>
      <c r="E1431" s="205"/>
      <c r="F1431" s="205"/>
      <c r="G1431" s="206"/>
    </row>
    <row r="1432" spans="1:7" ht="30" x14ac:dyDescent="0.2">
      <c r="A1432" s="163" t="s">
        <v>2</v>
      </c>
      <c r="B1432" s="164" t="s">
        <v>3</v>
      </c>
      <c r="C1432" s="1" t="s">
        <v>4</v>
      </c>
      <c r="D1432" s="8" t="s">
        <v>5</v>
      </c>
      <c r="E1432" s="130" t="s">
        <v>6</v>
      </c>
      <c r="F1432" s="131" t="s">
        <v>7</v>
      </c>
      <c r="G1432" s="131" t="s">
        <v>8</v>
      </c>
    </row>
    <row r="1433" spans="1:7" x14ac:dyDescent="0.25">
      <c r="A1433" s="96">
        <v>43213</v>
      </c>
      <c r="B1433" s="101">
        <v>4864</v>
      </c>
      <c r="C1433" s="2" t="s">
        <v>1380</v>
      </c>
      <c r="D1433" s="16" t="s">
        <v>977</v>
      </c>
      <c r="E1433" s="98">
        <v>36250</v>
      </c>
      <c r="F1433" s="103">
        <v>36248</v>
      </c>
      <c r="G1433" s="103">
        <v>1</v>
      </c>
    </row>
    <row r="1434" spans="1:7" x14ac:dyDescent="0.25">
      <c r="A1434" s="96">
        <v>42228</v>
      </c>
      <c r="B1434" s="101">
        <v>3667</v>
      </c>
      <c r="C1434" s="2" t="s">
        <v>1380</v>
      </c>
      <c r="D1434" s="16" t="s">
        <v>978</v>
      </c>
      <c r="E1434" s="98">
        <v>32000</v>
      </c>
      <c r="F1434" s="103">
        <v>31998.999999999996</v>
      </c>
      <c r="G1434" s="103">
        <v>1</v>
      </c>
    </row>
    <row r="1435" spans="1:7" x14ac:dyDescent="0.25">
      <c r="A1435" s="96">
        <v>42598</v>
      </c>
      <c r="B1435" s="101">
        <v>4263</v>
      </c>
      <c r="C1435" s="2" t="s">
        <v>1380</v>
      </c>
      <c r="D1435" s="16" t="s">
        <v>979</v>
      </c>
      <c r="E1435" s="98">
        <v>32686</v>
      </c>
      <c r="F1435" s="103">
        <v>20156.366666666665</v>
      </c>
      <c r="G1435" s="103">
        <v>12529.633333333335</v>
      </c>
    </row>
    <row r="1436" spans="1:7" x14ac:dyDescent="0.25">
      <c r="A1436" s="96">
        <v>40809</v>
      </c>
      <c r="B1436" s="101">
        <v>2819</v>
      </c>
      <c r="C1436" s="2" t="s">
        <v>1380</v>
      </c>
      <c r="D1436" s="16" t="s">
        <v>980</v>
      </c>
      <c r="E1436" s="98">
        <v>5934.56</v>
      </c>
      <c r="F1436" s="103">
        <v>5933.56</v>
      </c>
      <c r="G1436" s="103">
        <v>1</v>
      </c>
    </row>
    <row r="1437" spans="1:7" x14ac:dyDescent="0.25">
      <c r="A1437" s="96">
        <v>39244</v>
      </c>
      <c r="B1437" s="101">
        <v>949</v>
      </c>
      <c r="C1437" s="2" t="s">
        <v>1380</v>
      </c>
      <c r="D1437" s="16" t="s">
        <v>981</v>
      </c>
      <c r="E1437" s="98">
        <v>1</v>
      </c>
      <c r="F1437" s="103">
        <v>0</v>
      </c>
      <c r="G1437" s="103">
        <v>1</v>
      </c>
    </row>
    <row r="1438" spans="1:7" x14ac:dyDescent="0.25">
      <c r="A1438" s="96">
        <v>40809</v>
      </c>
      <c r="B1438" s="101">
        <v>2818</v>
      </c>
      <c r="C1438" s="2" t="s">
        <v>1380</v>
      </c>
      <c r="D1438" s="16" t="s">
        <v>980</v>
      </c>
      <c r="E1438" s="98">
        <v>5934.56</v>
      </c>
      <c r="F1438" s="103">
        <v>5933.56</v>
      </c>
      <c r="G1438" s="103">
        <v>1</v>
      </c>
    </row>
    <row r="1439" spans="1:7" x14ac:dyDescent="0.25">
      <c r="A1439" s="96">
        <v>43168</v>
      </c>
      <c r="B1439" s="101">
        <v>4833</v>
      </c>
      <c r="C1439" s="2" t="s">
        <v>1380</v>
      </c>
      <c r="D1439" s="16" t="s">
        <v>982</v>
      </c>
      <c r="E1439" s="98">
        <v>6814</v>
      </c>
      <c r="F1439" s="103">
        <v>6812</v>
      </c>
      <c r="G1439" s="103">
        <v>1</v>
      </c>
    </row>
    <row r="1440" spans="1:7" x14ac:dyDescent="0.25">
      <c r="A1440" s="96">
        <v>42848</v>
      </c>
      <c r="B1440" s="101">
        <v>4866</v>
      </c>
      <c r="C1440" s="2" t="s">
        <v>1380</v>
      </c>
      <c r="D1440" s="16" t="s">
        <v>222</v>
      </c>
      <c r="E1440" s="98">
        <v>4825</v>
      </c>
      <c r="F1440" s="103">
        <v>4824</v>
      </c>
      <c r="G1440" s="103">
        <v>1</v>
      </c>
    </row>
    <row r="1441" spans="1:7" x14ac:dyDescent="0.25">
      <c r="A1441" s="96">
        <v>42494</v>
      </c>
      <c r="B1441" s="101">
        <v>4070</v>
      </c>
      <c r="C1441" s="2" t="s">
        <v>1380</v>
      </c>
      <c r="D1441" s="16" t="s">
        <v>983</v>
      </c>
      <c r="E1441" s="98">
        <v>33022.300000000003</v>
      </c>
      <c r="F1441" s="103">
        <v>33021.300000000003</v>
      </c>
      <c r="G1441" s="103">
        <v>1</v>
      </c>
    </row>
    <row r="1442" spans="1:7" x14ac:dyDescent="0.25">
      <c r="A1442" s="96">
        <v>40809</v>
      </c>
      <c r="B1442" s="101">
        <v>2821</v>
      </c>
      <c r="C1442" s="2" t="s">
        <v>1380</v>
      </c>
      <c r="D1442" s="16" t="s">
        <v>984</v>
      </c>
      <c r="E1442" s="98">
        <v>300</v>
      </c>
      <c r="F1442" s="103">
        <v>299</v>
      </c>
      <c r="G1442" s="103">
        <v>1</v>
      </c>
    </row>
    <row r="1443" spans="1:7" x14ac:dyDescent="0.25">
      <c r="A1443" s="96">
        <v>40809</v>
      </c>
      <c r="B1443" s="101">
        <v>2820</v>
      </c>
      <c r="C1443" s="2" t="s">
        <v>1380</v>
      </c>
      <c r="D1443" s="16" t="s">
        <v>984</v>
      </c>
      <c r="E1443" s="98">
        <v>300</v>
      </c>
      <c r="F1443" s="103">
        <v>299</v>
      </c>
      <c r="G1443" s="103">
        <v>1</v>
      </c>
    </row>
    <row r="1444" spans="1:7" x14ac:dyDescent="0.25">
      <c r="A1444" s="96" t="s">
        <v>1011</v>
      </c>
      <c r="B1444" s="101">
        <v>4918</v>
      </c>
      <c r="C1444" s="2" t="s">
        <v>1380</v>
      </c>
      <c r="D1444" s="16" t="s">
        <v>985</v>
      </c>
      <c r="E1444" s="98">
        <v>1</v>
      </c>
      <c r="F1444" s="103">
        <v>0</v>
      </c>
      <c r="G1444" s="103">
        <v>1</v>
      </c>
    </row>
    <row r="1445" spans="1:7" x14ac:dyDescent="0.25">
      <c r="A1445" s="96">
        <v>37991</v>
      </c>
      <c r="B1445" s="101">
        <v>1929</v>
      </c>
      <c r="C1445" s="2" t="s">
        <v>1380</v>
      </c>
      <c r="D1445" s="16" t="s">
        <v>168</v>
      </c>
      <c r="E1445" s="98">
        <v>1</v>
      </c>
      <c r="F1445" s="103">
        <v>0</v>
      </c>
      <c r="G1445" s="103">
        <v>1</v>
      </c>
    </row>
    <row r="1446" spans="1:7" x14ac:dyDescent="0.25">
      <c r="A1446" s="96">
        <v>37991</v>
      </c>
      <c r="B1446" s="101">
        <v>225</v>
      </c>
      <c r="C1446" s="2" t="s">
        <v>1380</v>
      </c>
      <c r="D1446" s="16" t="s">
        <v>986</v>
      </c>
      <c r="E1446" s="98">
        <v>1</v>
      </c>
      <c r="F1446" s="103">
        <v>0</v>
      </c>
      <c r="G1446" s="103">
        <v>1</v>
      </c>
    </row>
    <row r="1447" spans="1:7" x14ac:dyDescent="0.25">
      <c r="A1447" s="96">
        <v>42614</v>
      </c>
      <c r="B1447" s="101">
        <v>4262</v>
      </c>
      <c r="C1447" s="2" t="s">
        <v>1380</v>
      </c>
      <c r="D1447" s="16" t="s">
        <v>987</v>
      </c>
      <c r="E1447" s="98">
        <v>1</v>
      </c>
      <c r="F1447" s="103">
        <v>0</v>
      </c>
      <c r="G1447" s="103">
        <v>1</v>
      </c>
    </row>
    <row r="1448" spans="1:7" x14ac:dyDescent="0.25">
      <c r="A1448" s="96">
        <v>43724</v>
      </c>
      <c r="B1448" s="101">
        <v>5289</v>
      </c>
      <c r="C1448" s="2" t="s">
        <v>1380</v>
      </c>
      <c r="D1448" s="16" t="s">
        <v>988</v>
      </c>
      <c r="E1448" s="98">
        <v>6490</v>
      </c>
      <c r="F1448" s="103">
        <v>2001.0833333333335</v>
      </c>
      <c r="G1448" s="103">
        <v>4488.9166666666661</v>
      </c>
    </row>
    <row r="1449" spans="1:7" x14ac:dyDescent="0.25">
      <c r="A1449" s="96">
        <v>43724</v>
      </c>
      <c r="B1449" s="101">
        <v>5291</v>
      </c>
      <c r="C1449" s="2" t="s">
        <v>1380</v>
      </c>
      <c r="D1449" s="16" t="s">
        <v>988</v>
      </c>
      <c r="E1449" s="98">
        <v>6490</v>
      </c>
      <c r="F1449" s="103">
        <v>2001.0833333333335</v>
      </c>
      <c r="G1449" s="103">
        <v>4488.9166666666661</v>
      </c>
    </row>
    <row r="1450" spans="1:7" x14ac:dyDescent="0.25">
      <c r="A1450" s="96">
        <v>42282</v>
      </c>
      <c r="B1450" s="101">
        <v>4004</v>
      </c>
      <c r="C1450" s="2" t="s">
        <v>1380</v>
      </c>
      <c r="D1450" s="16" t="s">
        <v>989</v>
      </c>
      <c r="E1450" s="98">
        <v>12384</v>
      </c>
      <c r="F1450" s="103">
        <v>8668.8000000000011</v>
      </c>
      <c r="G1450" s="103">
        <v>3715.1999999999989</v>
      </c>
    </row>
    <row r="1451" spans="1:7" x14ac:dyDescent="0.25">
      <c r="A1451" s="96">
        <v>42282</v>
      </c>
      <c r="B1451" s="101">
        <v>4002</v>
      </c>
      <c r="C1451" s="2" t="s">
        <v>1380</v>
      </c>
      <c r="D1451" s="16" t="s">
        <v>990</v>
      </c>
      <c r="E1451" s="98">
        <v>11811</v>
      </c>
      <c r="F1451" s="103">
        <v>8267.6999999999989</v>
      </c>
      <c r="G1451" s="103">
        <v>3543.3000000000011</v>
      </c>
    </row>
    <row r="1452" spans="1:7" x14ac:dyDescent="0.25">
      <c r="A1452" s="96">
        <v>42622</v>
      </c>
      <c r="B1452" s="101">
        <v>4082</v>
      </c>
      <c r="C1452" s="2" t="s">
        <v>1380</v>
      </c>
      <c r="D1452" s="16" t="s">
        <v>991</v>
      </c>
      <c r="E1452" s="98">
        <v>1684.33</v>
      </c>
      <c r="F1452" s="103">
        <v>1024.6340833333331</v>
      </c>
      <c r="G1452" s="103">
        <v>659.69591666666679</v>
      </c>
    </row>
    <row r="1453" spans="1:7" x14ac:dyDescent="0.25">
      <c r="A1453" s="96">
        <v>42282</v>
      </c>
      <c r="B1453" s="101">
        <v>4001</v>
      </c>
      <c r="C1453" s="2" t="s">
        <v>1380</v>
      </c>
      <c r="D1453" s="16" t="s">
        <v>992</v>
      </c>
      <c r="E1453" s="98">
        <v>17700</v>
      </c>
      <c r="F1453" s="103">
        <v>12390</v>
      </c>
      <c r="G1453" s="103">
        <v>5310</v>
      </c>
    </row>
    <row r="1454" spans="1:7" x14ac:dyDescent="0.25">
      <c r="A1454" s="96">
        <v>40806</v>
      </c>
      <c r="B1454" s="101">
        <v>2809</v>
      </c>
      <c r="C1454" s="2" t="s">
        <v>1380</v>
      </c>
      <c r="D1454" s="16" t="s">
        <v>993</v>
      </c>
      <c r="E1454" s="98">
        <v>5260.48</v>
      </c>
      <c r="F1454" s="103">
        <v>5258.48</v>
      </c>
      <c r="G1454" s="103">
        <v>1</v>
      </c>
    </row>
    <row r="1455" spans="1:7" x14ac:dyDescent="0.25">
      <c r="A1455" s="96">
        <v>42177</v>
      </c>
      <c r="B1455" s="101">
        <v>3748</v>
      </c>
      <c r="C1455" s="2" t="s">
        <v>1380</v>
      </c>
      <c r="D1455" s="16" t="s">
        <v>746</v>
      </c>
      <c r="E1455" s="98">
        <v>23616.86</v>
      </c>
      <c r="F1455" s="103">
        <v>23615.86</v>
      </c>
      <c r="G1455" s="103">
        <v>1</v>
      </c>
    </row>
    <row r="1456" spans="1:7" x14ac:dyDescent="0.25">
      <c r="A1456" s="96">
        <v>42282</v>
      </c>
      <c r="B1456" s="101">
        <v>3848</v>
      </c>
      <c r="C1456" s="2" t="s">
        <v>1380</v>
      </c>
      <c r="D1456" s="16" t="s">
        <v>994</v>
      </c>
      <c r="E1456" s="98">
        <v>3538</v>
      </c>
      <c r="F1456" s="103">
        <v>2476.6</v>
      </c>
      <c r="G1456" s="103">
        <v>1061.4000000000001</v>
      </c>
    </row>
    <row r="1457" spans="1:7" x14ac:dyDescent="0.25">
      <c r="A1457" s="96">
        <v>42282</v>
      </c>
      <c r="B1457" s="101">
        <v>3850</v>
      </c>
      <c r="C1457" s="2" t="s">
        <v>1380</v>
      </c>
      <c r="D1457" s="16" t="s">
        <v>995</v>
      </c>
      <c r="E1457" s="98">
        <v>23954</v>
      </c>
      <c r="F1457" s="103">
        <v>16767.8</v>
      </c>
      <c r="G1457" s="103">
        <v>7186.2000000000007</v>
      </c>
    </row>
    <row r="1458" spans="1:7" x14ac:dyDescent="0.25">
      <c r="A1458" s="96">
        <v>42282</v>
      </c>
      <c r="B1458" s="101">
        <v>3849</v>
      </c>
      <c r="C1458" s="2" t="s">
        <v>1380</v>
      </c>
      <c r="D1458" s="16" t="s">
        <v>996</v>
      </c>
      <c r="E1458" s="98">
        <v>3186</v>
      </c>
      <c r="F1458" s="103">
        <v>2230.2000000000003</v>
      </c>
      <c r="G1458" s="103">
        <v>955.79999999999973</v>
      </c>
    </row>
    <row r="1459" spans="1:7" x14ac:dyDescent="0.25">
      <c r="A1459" s="96">
        <v>43724</v>
      </c>
      <c r="B1459" s="101">
        <v>5286</v>
      </c>
      <c r="C1459" s="2" t="s">
        <v>1380</v>
      </c>
      <c r="D1459" s="16" t="s">
        <v>997</v>
      </c>
      <c r="E1459" s="98">
        <v>9322</v>
      </c>
      <c r="F1459" s="103">
        <v>5748.5666666666666</v>
      </c>
      <c r="G1459" s="103">
        <v>3573.4333333333334</v>
      </c>
    </row>
    <row r="1460" spans="1:7" x14ac:dyDescent="0.25">
      <c r="A1460" s="96">
        <v>43724</v>
      </c>
      <c r="B1460" s="101">
        <v>5290</v>
      </c>
      <c r="C1460" s="2" t="s">
        <v>1380</v>
      </c>
      <c r="D1460" s="16" t="s">
        <v>998</v>
      </c>
      <c r="E1460" s="98">
        <v>21240</v>
      </c>
      <c r="F1460" s="103">
        <v>6549</v>
      </c>
      <c r="G1460" s="103">
        <v>14691</v>
      </c>
    </row>
    <row r="1461" spans="1:7" x14ac:dyDescent="0.25">
      <c r="A1461" s="96">
        <v>37991</v>
      </c>
      <c r="B1461" s="101">
        <v>1669</v>
      </c>
      <c r="C1461" s="2" t="s">
        <v>1380</v>
      </c>
      <c r="D1461" s="16" t="s">
        <v>999</v>
      </c>
      <c r="E1461" s="98">
        <v>1</v>
      </c>
      <c r="F1461" s="103">
        <v>0</v>
      </c>
      <c r="G1461" s="103">
        <v>1</v>
      </c>
    </row>
    <row r="1462" spans="1:7" x14ac:dyDescent="0.25">
      <c r="A1462" s="96">
        <v>42735</v>
      </c>
      <c r="B1462" s="101">
        <v>4488</v>
      </c>
      <c r="C1462" s="2" t="s">
        <v>1380</v>
      </c>
      <c r="D1462" s="16" t="s">
        <v>1000</v>
      </c>
      <c r="E1462" s="98">
        <v>1</v>
      </c>
      <c r="F1462" s="103">
        <v>0</v>
      </c>
      <c r="G1462" s="103">
        <v>1</v>
      </c>
    </row>
    <row r="1463" spans="1:7" x14ac:dyDescent="0.25">
      <c r="A1463" s="96">
        <v>40806</v>
      </c>
      <c r="B1463" s="101">
        <v>2811</v>
      </c>
      <c r="C1463" s="2" t="s">
        <v>1380</v>
      </c>
      <c r="D1463" s="16" t="s">
        <v>1001</v>
      </c>
      <c r="E1463" s="98">
        <v>3746.84</v>
      </c>
      <c r="F1463" s="103">
        <v>3744.84</v>
      </c>
      <c r="G1463" s="103">
        <v>1</v>
      </c>
    </row>
    <row r="1464" spans="1:7" x14ac:dyDescent="0.25">
      <c r="A1464" s="96">
        <v>40806</v>
      </c>
      <c r="B1464" s="101">
        <v>2812</v>
      </c>
      <c r="C1464" s="2" t="s">
        <v>1380</v>
      </c>
      <c r="D1464" s="16" t="s">
        <v>1001</v>
      </c>
      <c r="E1464" s="98">
        <v>3746.84</v>
      </c>
      <c r="F1464" s="103">
        <v>3744.84</v>
      </c>
      <c r="G1464" s="103">
        <v>1</v>
      </c>
    </row>
    <row r="1465" spans="1:7" x14ac:dyDescent="0.25">
      <c r="A1465" s="96">
        <v>43237</v>
      </c>
      <c r="B1465" s="101">
        <v>4889</v>
      </c>
      <c r="C1465" s="2" t="s">
        <v>1380</v>
      </c>
      <c r="D1465" s="16" t="s">
        <v>24</v>
      </c>
      <c r="E1465" s="98">
        <v>2879.2</v>
      </c>
      <c r="F1465" s="103">
        <v>1271.6466666666665</v>
      </c>
      <c r="G1465" s="103">
        <v>1607.5533333333333</v>
      </c>
    </row>
    <row r="1466" spans="1:7" x14ac:dyDescent="0.25">
      <c r="A1466" s="96">
        <v>43237</v>
      </c>
      <c r="B1466" s="101">
        <v>4890</v>
      </c>
      <c r="C1466" s="2" t="s">
        <v>1380</v>
      </c>
      <c r="D1466" s="16" t="s">
        <v>1002</v>
      </c>
      <c r="E1466" s="98">
        <v>2879.2</v>
      </c>
      <c r="F1466" s="103">
        <v>1271.6466666666665</v>
      </c>
      <c r="G1466" s="103">
        <v>1607.5533333333333</v>
      </c>
    </row>
    <row r="1467" spans="1:7" x14ac:dyDescent="0.25">
      <c r="A1467" s="96">
        <v>42614</v>
      </c>
      <c r="B1467" s="101">
        <v>4266</v>
      </c>
      <c r="C1467" s="2" t="s">
        <v>1380</v>
      </c>
      <c r="D1467" s="16" t="s">
        <v>1003</v>
      </c>
      <c r="E1467" s="98">
        <v>1</v>
      </c>
      <c r="F1467" s="103">
        <v>0</v>
      </c>
      <c r="G1467" s="103">
        <v>1</v>
      </c>
    </row>
    <row r="1468" spans="1:7" x14ac:dyDescent="0.25">
      <c r="A1468" s="96">
        <v>42614</v>
      </c>
      <c r="B1468" s="101">
        <v>4267</v>
      </c>
      <c r="C1468" s="2" t="s">
        <v>1380</v>
      </c>
      <c r="D1468" s="16" t="s">
        <v>1003</v>
      </c>
      <c r="E1468" s="98">
        <v>1</v>
      </c>
      <c r="F1468" s="103">
        <v>0</v>
      </c>
      <c r="G1468" s="103">
        <v>1</v>
      </c>
    </row>
    <row r="1469" spans="1:7" x14ac:dyDescent="0.25">
      <c r="A1469" s="96">
        <v>42283</v>
      </c>
      <c r="B1469" s="101">
        <v>4009</v>
      </c>
      <c r="C1469" s="2" t="s">
        <v>1380</v>
      </c>
      <c r="D1469" s="16" t="s">
        <v>1004</v>
      </c>
      <c r="E1469" s="98">
        <v>7788</v>
      </c>
      <c r="F1469" s="103">
        <v>5451.5999999999995</v>
      </c>
      <c r="G1469" s="103">
        <v>2336.4000000000005</v>
      </c>
    </row>
    <row r="1470" spans="1:7" x14ac:dyDescent="0.25">
      <c r="A1470" s="96">
        <v>42282</v>
      </c>
      <c r="B1470" s="101">
        <v>4005</v>
      </c>
      <c r="C1470" s="2" t="s">
        <v>1380</v>
      </c>
      <c r="D1470" s="16" t="s">
        <v>1005</v>
      </c>
      <c r="E1470" s="98">
        <v>7788</v>
      </c>
      <c r="F1470" s="103">
        <v>5451.5999999999995</v>
      </c>
      <c r="G1470" s="103">
        <v>2336.4000000000005</v>
      </c>
    </row>
    <row r="1471" spans="1:7" x14ac:dyDescent="0.25">
      <c r="A1471" s="96">
        <v>42282</v>
      </c>
      <c r="B1471" s="101">
        <v>4007</v>
      </c>
      <c r="C1471" s="2" t="s">
        <v>1380</v>
      </c>
      <c r="D1471" s="16" t="s">
        <v>1005</v>
      </c>
      <c r="E1471" s="98">
        <v>7788</v>
      </c>
      <c r="F1471" s="103">
        <v>5451.5999999999995</v>
      </c>
      <c r="G1471" s="103">
        <v>2336.4000000000005</v>
      </c>
    </row>
    <row r="1472" spans="1:7" x14ac:dyDescent="0.25">
      <c r="A1472" s="96">
        <v>42289</v>
      </c>
      <c r="B1472" s="101">
        <v>4008</v>
      </c>
      <c r="C1472" s="2" t="s">
        <v>1380</v>
      </c>
      <c r="D1472" s="16" t="s">
        <v>1005</v>
      </c>
      <c r="E1472" s="98">
        <v>7788</v>
      </c>
      <c r="F1472" s="103">
        <v>5451.5999999999995</v>
      </c>
      <c r="G1472" s="103">
        <v>2336.4000000000005</v>
      </c>
    </row>
    <row r="1473" spans="1:7" x14ac:dyDescent="0.25">
      <c r="A1473" s="96">
        <v>42289</v>
      </c>
      <c r="B1473" s="101">
        <v>4437</v>
      </c>
      <c r="C1473" s="2" t="s">
        <v>1380</v>
      </c>
      <c r="D1473" s="16" t="s">
        <v>1005</v>
      </c>
      <c r="E1473" s="98">
        <v>7788</v>
      </c>
      <c r="F1473" s="103">
        <v>5451.5999999999995</v>
      </c>
      <c r="G1473" s="103">
        <v>2336.4000000000005</v>
      </c>
    </row>
    <row r="1474" spans="1:7" x14ac:dyDescent="0.25">
      <c r="A1474" s="96">
        <v>43237</v>
      </c>
      <c r="B1474" s="101">
        <v>4886</v>
      </c>
      <c r="C1474" s="2" t="s">
        <v>1380</v>
      </c>
      <c r="D1474" s="16" t="s">
        <v>1006</v>
      </c>
      <c r="E1474" s="98">
        <v>5929.5</v>
      </c>
      <c r="F1474" s="103">
        <v>2618.8625000000002</v>
      </c>
      <c r="G1474" s="103">
        <v>3310.6374999999998</v>
      </c>
    </row>
    <row r="1475" spans="1:7" x14ac:dyDescent="0.25">
      <c r="A1475" s="96">
        <v>43237</v>
      </c>
      <c r="B1475" s="101">
        <v>4887</v>
      </c>
      <c r="C1475" s="2" t="s">
        <v>1380</v>
      </c>
      <c r="D1475" s="16" t="s">
        <v>342</v>
      </c>
      <c r="E1475" s="98">
        <v>5929.5</v>
      </c>
      <c r="F1475" s="103">
        <v>2618.8625000000002</v>
      </c>
      <c r="G1475" s="103">
        <v>3310.6374999999998</v>
      </c>
    </row>
    <row r="1476" spans="1:7" x14ac:dyDescent="0.25">
      <c r="A1476" s="96">
        <v>43237</v>
      </c>
      <c r="B1476" s="101">
        <v>4888</v>
      </c>
      <c r="C1476" s="2" t="s">
        <v>1380</v>
      </c>
      <c r="D1476" s="16" t="s">
        <v>342</v>
      </c>
      <c r="E1476" s="98">
        <v>5929.5</v>
      </c>
      <c r="F1476" s="103">
        <v>2618.8625000000002</v>
      </c>
      <c r="G1476" s="103">
        <v>3310.6374999999998</v>
      </c>
    </row>
    <row r="1477" spans="1:7" x14ac:dyDescent="0.25">
      <c r="A1477" s="96">
        <v>42290</v>
      </c>
      <c r="B1477" s="101">
        <v>4006</v>
      </c>
      <c r="C1477" s="2" t="s">
        <v>1380</v>
      </c>
      <c r="D1477" s="16" t="s">
        <v>1007</v>
      </c>
      <c r="E1477" s="98">
        <v>7788</v>
      </c>
      <c r="F1477" s="103">
        <v>5451.5999999999995</v>
      </c>
      <c r="G1477" s="103">
        <v>2336.4000000000005</v>
      </c>
    </row>
    <row r="1478" spans="1:7" x14ac:dyDescent="0.25">
      <c r="A1478" s="96">
        <v>40806</v>
      </c>
      <c r="B1478" s="101">
        <v>2813</v>
      </c>
      <c r="C1478" s="2" t="s">
        <v>1380</v>
      </c>
      <c r="D1478" s="16" t="s">
        <v>1008</v>
      </c>
      <c r="E1478" s="98">
        <v>8502.98</v>
      </c>
      <c r="F1478" s="103">
        <v>8500.98</v>
      </c>
      <c r="G1478" s="103">
        <v>1</v>
      </c>
    </row>
    <row r="1479" spans="1:7" x14ac:dyDescent="0.25">
      <c r="A1479" s="96">
        <v>42282</v>
      </c>
      <c r="B1479" s="101">
        <v>4003</v>
      </c>
      <c r="C1479" s="2" t="s">
        <v>1380</v>
      </c>
      <c r="D1479" s="16" t="s">
        <v>1009</v>
      </c>
      <c r="E1479" s="98">
        <v>15340</v>
      </c>
      <c r="F1479" s="103">
        <v>10738</v>
      </c>
      <c r="G1479" s="103">
        <v>4602</v>
      </c>
    </row>
    <row r="1480" spans="1:7" x14ac:dyDescent="0.25">
      <c r="A1480" s="96">
        <v>42353</v>
      </c>
      <c r="B1480" s="101">
        <v>4029</v>
      </c>
      <c r="C1480" s="2" t="s">
        <v>1380</v>
      </c>
      <c r="D1480" s="16" t="s">
        <v>1010</v>
      </c>
      <c r="E1480" s="98">
        <v>38922</v>
      </c>
      <c r="F1480" s="103">
        <v>38921</v>
      </c>
      <c r="G1480" s="103">
        <v>1</v>
      </c>
    </row>
    <row r="1482" spans="1:7" ht="15.75" x14ac:dyDescent="0.25">
      <c r="A1482" s="162" t="s">
        <v>31</v>
      </c>
      <c r="B1482" s="209" t="s">
        <v>1021</v>
      </c>
      <c r="C1482" s="210"/>
      <c r="D1482" s="210"/>
      <c r="E1482" s="129"/>
      <c r="F1482" s="129"/>
      <c r="G1482" s="128"/>
    </row>
    <row r="1483" spans="1:7" ht="12.75" x14ac:dyDescent="0.2">
      <c r="A1483" s="204" t="s">
        <v>1</v>
      </c>
      <c r="B1483" s="205"/>
      <c r="C1483" s="205"/>
      <c r="D1483" s="205"/>
      <c r="E1483" s="205"/>
      <c r="F1483" s="205"/>
      <c r="G1483" s="206"/>
    </row>
    <row r="1484" spans="1:7" ht="30" x14ac:dyDescent="0.2">
      <c r="A1484" s="163" t="s">
        <v>2</v>
      </c>
      <c r="B1484" s="164" t="s">
        <v>3</v>
      </c>
      <c r="C1484" s="1" t="s">
        <v>4</v>
      </c>
      <c r="D1484" s="8" t="s">
        <v>5</v>
      </c>
      <c r="E1484" s="130" t="s">
        <v>6</v>
      </c>
      <c r="F1484" s="131" t="s">
        <v>7</v>
      </c>
      <c r="G1484" s="131" t="s">
        <v>8</v>
      </c>
    </row>
    <row r="1485" spans="1:7" x14ac:dyDescent="0.25">
      <c r="A1485" s="96">
        <v>39001</v>
      </c>
      <c r="B1485" s="101">
        <v>1548</v>
      </c>
      <c r="C1485" s="2" t="s">
        <v>1380</v>
      </c>
      <c r="D1485" s="16" t="s">
        <v>1012</v>
      </c>
      <c r="E1485" s="98">
        <v>1</v>
      </c>
      <c r="F1485" s="103">
        <v>0</v>
      </c>
      <c r="G1485" s="103">
        <v>1</v>
      </c>
    </row>
    <row r="1486" spans="1:7" x14ac:dyDescent="0.25">
      <c r="A1486" s="96">
        <v>42027</v>
      </c>
      <c r="B1486" s="101">
        <v>3302</v>
      </c>
      <c r="C1486" s="2" t="s">
        <v>1380</v>
      </c>
      <c r="D1486" s="16" t="s">
        <v>1013</v>
      </c>
      <c r="E1486" s="98">
        <v>10567.2</v>
      </c>
      <c r="F1486" s="103">
        <v>8189.58</v>
      </c>
      <c r="G1486" s="103">
        <v>2377.6200000000008</v>
      </c>
    </row>
    <row r="1487" spans="1:7" x14ac:dyDescent="0.25">
      <c r="A1487" s="96">
        <v>43227</v>
      </c>
      <c r="B1487" s="101">
        <v>4871</v>
      </c>
      <c r="C1487" s="2" t="s">
        <v>1380</v>
      </c>
      <c r="D1487" s="16" t="s">
        <v>1014</v>
      </c>
      <c r="E1487" s="98">
        <v>7552</v>
      </c>
      <c r="F1487" s="103">
        <v>3335.4666666666667</v>
      </c>
      <c r="G1487" s="103">
        <v>4216.5333333333328</v>
      </c>
    </row>
    <row r="1488" spans="1:7" x14ac:dyDescent="0.25">
      <c r="A1488" s="96">
        <v>39001</v>
      </c>
      <c r="B1488" s="101">
        <v>1499</v>
      </c>
      <c r="C1488" s="2" t="s">
        <v>1380</v>
      </c>
      <c r="D1488" s="16" t="s">
        <v>1015</v>
      </c>
      <c r="E1488" s="98">
        <v>13630</v>
      </c>
      <c r="F1488" s="103">
        <v>13629</v>
      </c>
      <c r="G1488" s="103">
        <v>1</v>
      </c>
    </row>
    <row r="1489" spans="1:7" x14ac:dyDescent="0.25">
      <c r="A1489" s="96">
        <v>42614</v>
      </c>
      <c r="B1489" s="101">
        <v>4268</v>
      </c>
      <c r="C1489" s="2" t="s">
        <v>1380</v>
      </c>
      <c r="D1489" s="16" t="s">
        <v>746</v>
      </c>
      <c r="E1489" s="98">
        <v>1</v>
      </c>
      <c r="F1489" s="103">
        <v>0</v>
      </c>
      <c r="G1489" s="103">
        <v>1</v>
      </c>
    </row>
    <row r="1490" spans="1:7" x14ac:dyDescent="0.25">
      <c r="A1490" s="96">
        <v>42027</v>
      </c>
      <c r="B1490" s="101">
        <v>3301</v>
      </c>
      <c r="C1490" s="2" t="s">
        <v>1380</v>
      </c>
      <c r="D1490" s="16" t="s">
        <v>1016</v>
      </c>
      <c r="E1490" s="98">
        <v>8702.5</v>
      </c>
      <c r="F1490" s="103">
        <v>6744.4375</v>
      </c>
      <c r="G1490" s="103">
        <v>1958.0625</v>
      </c>
    </row>
    <row r="1491" spans="1:7" x14ac:dyDescent="0.25">
      <c r="A1491" s="96">
        <v>42027</v>
      </c>
      <c r="B1491" s="101">
        <v>3300</v>
      </c>
      <c r="C1491" s="2" t="s">
        <v>1380</v>
      </c>
      <c r="D1491" s="16" t="s">
        <v>1017</v>
      </c>
      <c r="E1491" s="98">
        <v>7788</v>
      </c>
      <c r="F1491" s="103">
        <v>6035.6999999999989</v>
      </c>
      <c r="G1491" s="103">
        <v>1752.3000000000011</v>
      </c>
    </row>
    <row r="1492" spans="1:7" x14ac:dyDescent="0.25">
      <c r="A1492" s="96">
        <v>38108</v>
      </c>
      <c r="B1492" s="101">
        <v>1525</v>
      </c>
      <c r="C1492" s="2" t="s">
        <v>1380</v>
      </c>
      <c r="D1492" s="16" t="s">
        <v>1018</v>
      </c>
      <c r="E1492" s="98">
        <v>1</v>
      </c>
      <c r="F1492" s="103">
        <v>0</v>
      </c>
      <c r="G1492" s="103">
        <v>1</v>
      </c>
    </row>
    <row r="1493" spans="1:7" x14ac:dyDescent="0.25">
      <c r="A1493" s="96">
        <v>42027</v>
      </c>
      <c r="B1493" s="101">
        <v>3299</v>
      </c>
      <c r="C1493" s="2" t="s">
        <v>1380</v>
      </c>
      <c r="D1493" s="16" t="s">
        <v>1019</v>
      </c>
      <c r="E1493" s="98">
        <v>5799.7</v>
      </c>
      <c r="F1493" s="103">
        <v>4494.7675000000008</v>
      </c>
      <c r="G1493" s="103">
        <v>1304.932499999999</v>
      </c>
    </row>
    <row r="1494" spans="1:7" x14ac:dyDescent="0.25">
      <c r="A1494" s="96">
        <v>42905</v>
      </c>
      <c r="B1494" s="101">
        <v>4716</v>
      </c>
      <c r="C1494" s="2" t="s">
        <v>1380</v>
      </c>
      <c r="D1494" s="16" t="s">
        <v>1020</v>
      </c>
      <c r="E1494" s="98">
        <v>6372</v>
      </c>
      <c r="F1494" s="103">
        <v>6371</v>
      </c>
      <c r="G1494" s="103">
        <v>1</v>
      </c>
    </row>
    <row r="1495" spans="1:7" x14ac:dyDescent="0.25">
      <c r="A1495" s="96"/>
      <c r="B1495" s="101"/>
      <c r="C1495" s="6"/>
      <c r="D1495" s="16"/>
      <c r="E1495" s="98"/>
      <c r="F1495" s="103"/>
      <c r="G1495" s="103"/>
    </row>
    <row r="1497" spans="1:7" ht="15.75" x14ac:dyDescent="0.25">
      <c r="A1497" s="162" t="s">
        <v>31</v>
      </c>
      <c r="B1497" s="209" t="s">
        <v>1048</v>
      </c>
      <c r="C1497" s="210"/>
      <c r="D1497" s="210"/>
      <c r="E1497" s="129"/>
      <c r="F1497" s="129"/>
      <c r="G1497" s="128"/>
    </row>
    <row r="1498" spans="1:7" ht="12.75" x14ac:dyDescent="0.2">
      <c r="A1498" s="204" t="s">
        <v>1</v>
      </c>
      <c r="B1498" s="205"/>
      <c r="C1498" s="205"/>
      <c r="D1498" s="205"/>
      <c r="E1498" s="205"/>
      <c r="F1498" s="205"/>
      <c r="G1498" s="206"/>
    </row>
    <row r="1499" spans="1:7" ht="30" x14ac:dyDescent="0.2">
      <c r="A1499" s="163" t="s">
        <v>2</v>
      </c>
      <c r="B1499" s="164" t="s">
        <v>3</v>
      </c>
      <c r="C1499" s="1" t="s">
        <v>4</v>
      </c>
      <c r="D1499" s="8" t="s">
        <v>5</v>
      </c>
      <c r="E1499" s="130" t="s">
        <v>6</v>
      </c>
      <c r="F1499" s="131" t="s">
        <v>7</v>
      </c>
      <c r="G1499" s="131" t="s">
        <v>8</v>
      </c>
    </row>
    <row r="1500" spans="1:7" x14ac:dyDescent="0.25">
      <c r="A1500" s="96">
        <v>44638</v>
      </c>
      <c r="B1500" s="101">
        <v>5411</v>
      </c>
      <c r="C1500" s="2" t="s">
        <v>1380</v>
      </c>
      <c r="D1500" s="16" t="s">
        <v>1022</v>
      </c>
      <c r="E1500" s="98">
        <v>10620</v>
      </c>
      <c r="F1500" s="103">
        <v>619.5</v>
      </c>
      <c r="G1500" s="103">
        <v>10000.5</v>
      </c>
    </row>
    <row r="1501" spans="1:7" x14ac:dyDescent="0.25">
      <c r="A1501" s="96">
        <v>44638</v>
      </c>
      <c r="B1501" s="101">
        <v>5412</v>
      </c>
      <c r="C1501" s="2" t="s">
        <v>1380</v>
      </c>
      <c r="D1501" s="16" t="s">
        <v>1022</v>
      </c>
      <c r="E1501" s="98">
        <v>10620</v>
      </c>
      <c r="F1501" s="103">
        <v>619.5</v>
      </c>
      <c r="G1501" s="103">
        <v>10000.5</v>
      </c>
    </row>
    <row r="1502" spans="1:7" x14ac:dyDescent="0.25">
      <c r="A1502" s="96">
        <v>44638</v>
      </c>
      <c r="B1502" s="101">
        <v>5413</v>
      </c>
      <c r="C1502" s="2" t="s">
        <v>1380</v>
      </c>
      <c r="D1502" s="16" t="s">
        <v>1022</v>
      </c>
      <c r="E1502" s="98">
        <v>10620</v>
      </c>
      <c r="F1502" s="103">
        <v>619.5</v>
      </c>
      <c r="G1502" s="103">
        <v>10000.5</v>
      </c>
    </row>
    <row r="1503" spans="1:7" x14ac:dyDescent="0.25">
      <c r="A1503" s="96">
        <v>44638</v>
      </c>
      <c r="B1503" s="101">
        <v>5414</v>
      </c>
      <c r="C1503" s="2" t="s">
        <v>1380</v>
      </c>
      <c r="D1503" s="16" t="s">
        <v>1022</v>
      </c>
      <c r="E1503" s="98">
        <v>10620</v>
      </c>
      <c r="F1503" s="103">
        <v>619.5</v>
      </c>
      <c r="G1503" s="103">
        <v>10000.5</v>
      </c>
    </row>
    <row r="1504" spans="1:7" x14ac:dyDescent="0.25">
      <c r="A1504" s="96">
        <v>44638</v>
      </c>
      <c r="B1504" s="101">
        <v>5415</v>
      </c>
      <c r="C1504" s="2" t="s">
        <v>1380</v>
      </c>
      <c r="D1504" s="16" t="s">
        <v>1022</v>
      </c>
      <c r="E1504" s="98">
        <v>10620</v>
      </c>
      <c r="F1504" s="103">
        <v>619.5</v>
      </c>
      <c r="G1504" s="103">
        <v>10000.5</v>
      </c>
    </row>
    <row r="1505" spans="1:7" x14ac:dyDescent="0.25">
      <c r="A1505" s="96">
        <v>44638</v>
      </c>
      <c r="B1505" s="101">
        <v>5391</v>
      </c>
      <c r="C1505" s="2" t="s">
        <v>1380</v>
      </c>
      <c r="D1505" s="16" t="s">
        <v>1023</v>
      </c>
      <c r="E1505" s="98">
        <v>21240</v>
      </c>
      <c r="F1505" s="103">
        <v>1239</v>
      </c>
      <c r="G1505" s="103">
        <v>20001</v>
      </c>
    </row>
    <row r="1506" spans="1:7" x14ac:dyDescent="0.25">
      <c r="A1506" s="96">
        <v>44638</v>
      </c>
      <c r="B1506" s="101">
        <v>5392</v>
      </c>
      <c r="C1506" s="2" t="s">
        <v>1380</v>
      </c>
      <c r="D1506" s="16" t="s">
        <v>1023</v>
      </c>
      <c r="E1506" s="98">
        <v>21240</v>
      </c>
      <c r="F1506" s="103">
        <v>1239</v>
      </c>
      <c r="G1506" s="103">
        <v>20001</v>
      </c>
    </row>
    <row r="1507" spans="1:7" x14ac:dyDescent="0.25">
      <c r="A1507" s="96">
        <v>44638</v>
      </c>
      <c r="B1507" s="101">
        <v>5393</v>
      </c>
      <c r="C1507" s="2" t="s">
        <v>1380</v>
      </c>
      <c r="D1507" s="16" t="s">
        <v>1024</v>
      </c>
      <c r="E1507" s="98">
        <v>21240</v>
      </c>
      <c r="F1507" s="103">
        <v>1239</v>
      </c>
      <c r="G1507" s="103">
        <v>20001</v>
      </c>
    </row>
    <row r="1508" spans="1:7" x14ac:dyDescent="0.25">
      <c r="A1508" s="96">
        <v>44638</v>
      </c>
      <c r="B1508" s="101">
        <v>5394</v>
      </c>
      <c r="C1508" s="2" t="s">
        <v>1380</v>
      </c>
      <c r="D1508" s="16" t="s">
        <v>1024</v>
      </c>
      <c r="E1508" s="98">
        <v>21240</v>
      </c>
      <c r="F1508" s="103">
        <v>1239</v>
      </c>
      <c r="G1508" s="103">
        <v>20001</v>
      </c>
    </row>
    <row r="1509" spans="1:7" x14ac:dyDescent="0.25">
      <c r="A1509" s="96">
        <v>44638</v>
      </c>
      <c r="B1509" s="101">
        <v>5395</v>
      </c>
      <c r="C1509" s="2" t="s">
        <v>1380</v>
      </c>
      <c r="D1509" s="16" t="s">
        <v>1023</v>
      </c>
      <c r="E1509" s="98">
        <v>21240</v>
      </c>
      <c r="F1509" s="103">
        <v>1239</v>
      </c>
      <c r="G1509" s="103">
        <v>20001</v>
      </c>
    </row>
    <row r="1510" spans="1:7" x14ac:dyDescent="0.25">
      <c r="A1510" s="96">
        <v>44638</v>
      </c>
      <c r="B1510" s="101">
        <v>5418</v>
      </c>
      <c r="C1510" s="2" t="s">
        <v>1380</v>
      </c>
      <c r="D1510" s="16" t="s">
        <v>1025</v>
      </c>
      <c r="E1510" s="98">
        <v>12980</v>
      </c>
      <c r="F1510" s="103">
        <v>1514.3333333333335</v>
      </c>
      <c r="G1510" s="103">
        <v>11465.666666666666</v>
      </c>
    </row>
    <row r="1511" spans="1:7" x14ac:dyDescent="0.25">
      <c r="A1511" s="96">
        <v>44638</v>
      </c>
      <c r="B1511" s="101">
        <v>5396</v>
      </c>
      <c r="C1511" s="2" t="s">
        <v>1380</v>
      </c>
      <c r="D1511" s="16" t="s">
        <v>1026</v>
      </c>
      <c r="E1511" s="98">
        <v>9440</v>
      </c>
      <c r="F1511" s="103">
        <v>1101.3333333333335</v>
      </c>
      <c r="G1511" s="103">
        <v>8338.6666666666661</v>
      </c>
    </row>
    <row r="1512" spans="1:7" x14ac:dyDescent="0.25">
      <c r="A1512" s="96">
        <v>44638</v>
      </c>
      <c r="B1512" s="101">
        <v>5419</v>
      </c>
      <c r="C1512" s="2" t="s">
        <v>1380</v>
      </c>
      <c r="D1512" s="16" t="s">
        <v>1027</v>
      </c>
      <c r="E1512" s="98">
        <v>23600</v>
      </c>
      <c r="F1512" s="103">
        <v>1376.6666666666665</v>
      </c>
      <c r="G1512" s="103">
        <v>22223.333333333332</v>
      </c>
    </row>
    <row r="1513" spans="1:7" x14ac:dyDescent="0.25">
      <c r="A1513" s="96">
        <v>44638</v>
      </c>
      <c r="B1513" s="101">
        <v>5438</v>
      </c>
      <c r="C1513" s="2" t="s">
        <v>1380</v>
      </c>
      <c r="D1513" s="16" t="s">
        <v>1028</v>
      </c>
      <c r="E1513" s="98">
        <v>23600</v>
      </c>
      <c r="F1513" s="103">
        <v>1376.6666666666665</v>
      </c>
      <c r="G1513" s="103">
        <v>22223.333333333332</v>
      </c>
    </row>
    <row r="1514" spans="1:7" x14ac:dyDescent="0.25">
      <c r="A1514" s="96">
        <v>44638</v>
      </c>
      <c r="B1514" s="101">
        <v>5420</v>
      </c>
      <c r="C1514" s="2" t="s">
        <v>1380</v>
      </c>
      <c r="D1514" s="16" t="s">
        <v>1029</v>
      </c>
      <c r="E1514" s="98">
        <v>43660</v>
      </c>
      <c r="F1514" s="103">
        <v>2546.833333333333</v>
      </c>
      <c r="G1514" s="103">
        <v>41113.166666666664</v>
      </c>
    </row>
    <row r="1515" spans="1:7" x14ac:dyDescent="0.25">
      <c r="A1515" s="96">
        <v>44638</v>
      </c>
      <c r="B1515" s="101">
        <v>5421</v>
      </c>
      <c r="C1515" s="2" t="s">
        <v>1380</v>
      </c>
      <c r="D1515" s="16" t="s">
        <v>1030</v>
      </c>
      <c r="E1515" s="98">
        <v>43660</v>
      </c>
      <c r="F1515" s="103">
        <v>2546.833333333333</v>
      </c>
      <c r="G1515" s="103">
        <v>41113.166666666664</v>
      </c>
    </row>
    <row r="1516" spans="1:7" x14ac:dyDescent="0.25">
      <c r="A1516" s="96">
        <v>44638</v>
      </c>
      <c r="B1516" s="101">
        <v>5422</v>
      </c>
      <c r="C1516" s="2" t="s">
        <v>1380</v>
      </c>
      <c r="D1516" s="16" t="s">
        <v>1030</v>
      </c>
      <c r="E1516" s="98">
        <v>43660</v>
      </c>
      <c r="F1516" s="103">
        <v>2546.833333333333</v>
      </c>
      <c r="G1516" s="103">
        <v>41113.166666666664</v>
      </c>
    </row>
    <row r="1517" spans="1:7" x14ac:dyDescent="0.25">
      <c r="A1517" s="96">
        <v>44638</v>
      </c>
      <c r="B1517" s="101">
        <v>5423</v>
      </c>
      <c r="C1517" s="2" t="s">
        <v>1380</v>
      </c>
      <c r="D1517" s="16" t="s">
        <v>1031</v>
      </c>
      <c r="E1517" s="98">
        <v>43660</v>
      </c>
      <c r="F1517" s="103">
        <v>2546.833333333333</v>
      </c>
      <c r="G1517" s="103">
        <v>41113.166666666664</v>
      </c>
    </row>
    <row r="1518" spans="1:7" x14ac:dyDescent="0.25">
      <c r="A1518" s="96">
        <v>44638</v>
      </c>
      <c r="B1518" s="101">
        <v>5424</v>
      </c>
      <c r="C1518" s="2" t="s">
        <v>1380</v>
      </c>
      <c r="D1518" s="16" t="s">
        <v>1032</v>
      </c>
      <c r="E1518" s="98">
        <v>35400</v>
      </c>
      <c r="F1518" s="103">
        <v>2065</v>
      </c>
      <c r="G1518" s="103">
        <v>33335</v>
      </c>
    </row>
    <row r="1519" spans="1:7" x14ac:dyDescent="0.25">
      <c r="A1519" s="96">
        <v>44638</v>
      </c>
      <c r="B1519" s="101">
        <v>5425</v>
      </c>
      <c r="C1519" s="2" t="s">
        <v>1380</v>
      </c>
      <c r="D1519" s="16" t="s">
        <v>1032</v>
      </c>
      <c r="E1519" s="98">
        <v>35400</v>
      </c>
      <c r="F1519" s="103">
        <v>2065</v>
      </c>
      <c r="G1519" s="103">
        <v>33335</v>
      </c>
    </row>
    <row r="1520" spans="1:7" x14ac:dyDescent="0.25">
      <c r="A1520" s="96">
        <v>44638</v>
      </c>
      <c r="B1520" s="101">
        <v>5426</v>
      </c>
      <c r="C1520" s="2" t="s">
        <v>1380</v>
      </c>
      <c r="D1520" s="16" t="s">
        <v>1033</v>
      </c>
      <c r="E1520" s="98">
        <v>21240</v>
      </c>
      <c r="F1520" s="103">
        <v>1239</v>
      </c>
      <c r="G1520" s="103">
        <v>20001</v>
      </c>
    </row>
    <row r="1521" spans="1:7" x14ac:dyDescent="0.25">
      <c r="A1521" s="96">
        <v>44638</v>
      </c>
      <c r="B1521" s="101">
        <v>5427</v>
      </c>
      <c r="C1521" s="2" t="s">
        <v>1380</v>
      </c>
      <c r="D1521" s="16" t="s">
        <v>1033</v>
      </c>
      <c r="E1521" s="98">
        <v>21240</v>
      </c>
      <c r="F1521" s="103">
        <v>1239</v>
      </c>
      <c r="G1521" s="103">
        <v>20001</v>
      </c>
    </row>
    <row r="1522" spans="1:7" x14ac:dyDescent="0.25">
      <c r="A1522" s="96">
        <v>44638</v>
      </c>
      <c r="B1522" s="101">
        <v>5428</v>
      </c>
      <c r="C1522" s="2" t="s">
        <v>1380</v>
      </c>
      <c r="D1522" s="16" t="s">
        <v>1033</v>
      </c>
      <c r="E1522" s="98">
        <v>21240</v>
      </c>
      <c r="F1522" s="103">
        <v>1239</v>
      </c>
      <c r="G1522" s="103">
        <v>20001</v>
      </c>
    </row>
    <row r="1523" spans="1:7" x14ac:dyDescent="0.25">
      <c r="A1523" s="96">
        <v>44638</v>
      </c>
      <c r="B1523" s="101">
        <v>5429</v>
      </c>
      <c r="C1523" s="2" t="s">
        <v>1380</v>
      </c>
      <c r="D1523" s="16" t="s">
        <v>1033</v>
      </c>
      <c r="E1523" s="98">
        <v>21240</v>
      </c>
      <c r="F1523" s="103">
        <v>1239</v>
      </c>
      <c r="G1523" s="103">
        <v>20001</v>
      </c>
    </row>
    <row r="1524" spans="1:7" x14ac:dyDescent="0.25">
      <c r="A1524" s="96">
        <v>44638</v>
      </c>
      <c r="B1524" s="101">
        <v>5430</v>
      </c>
      <c r="C1524" s="2" t="s">
        <v>1380</v>
      </c>
      <c r="D1524" s="16" t="s">
        <v>1034</v>
      </c>
      <c r="E1524" s="98">
        <v>8260</v>
      </c>
      <c r="F1524" s="103">
        <v>481.83333333333331</v>
      </c>
      <c r="G1524" s="103">
        <v>7778.166666666667</v>
      </c>
    </row>
    <row r="1525" spans="1:7" x14ac:dyDescent="0.25">
      <c r="A1525" s="96">
        <v>44638</v>
      </c>
      <c r="B1525" s="101">
        <v>5431</v>
      </c>
      <c r="C1525" s="2" t="s">
        <v>1380</v>
      </c>
      <c r="D1525" s="16" t="s">
        <v>1034</v>
      </c>
      <c r="E1525" s="98">
        <v>8260</v>
      </c>
      <c r="F1525" s="103">
        <v>481.83333333333331</v>
      </c>
      <c r="G1525" s="103">
        <v>7778.166666666667</v>
      </c>
    </row>
    <row r="1526" spans="1:7" x14ac:dyDescent="0.25">
      <c r="A1526" s="96">
        <v>44638</v>
      </c>
      <c r="B1526" s="101">
        <v>5432</v>
      </c>
      <c r="C1526" s="2" t="s">
        <v>1380</v>
      </c>
      <c r="D1526" s="16" t="s">
        <v>1035</v>
      </c>
      <c r="E1526" s="98">
        <v>8260</v>
      </c>
      <c r="F1526" s="103">
        <v>481.83333333333331</v>
      </c>
      <c r="G1526" s="103">
        <v>7778.166666666667</v>
      </c>
    </row>
    <row r="1527" spans="1:7" x14ac:dyDescent="0.25">
      <c r="A1527" s="96">
        <v>44638</v>
      </c>
      <c r="B1527" s="101">
        <v>5433</v>
      </c>
      <c r="C1527" s="2" t="s">
        <v>1380</v>
      </c>
      <c r="D1527" s="16" t="s">
        <v>1036</v>
      </c>
      <c r="E1527" s="98">
        <v>8260</v>
      </c>
      <c r="F1527" s="103">
        <v>481.83333333333331</v>
      </c>
      <c r="G1527" s="103">
        <v>7778.166666666667</v>
      </c>
    </row>
    <row r="1528" spans="1:7" x14ac:dyDescent="0.25">
      <c r="A1528" s="96">
        <v>44638</v>
      </c>
      <c r="B1528" s="101">
        <v>5434</v>
      </c>
      <c r="C1528" s="2" t="s">
        <v>1380</v>
      </c>
      <c r="D1528" s="16" t="s">
        <v>1037</v>
      </c>
      <c r="E1528" s="98">
        <v>14160</v>
      </c>
      <c r="F1528" s="103">
        <v>826</v>
      </c>
      <c r="G1528" s="103">
        <v>13334</v>
      </c>
    </row>
    <row r="1529" spans="1:7" x14ac:dyDescent="0.25">
      <c r="A1529" s="96">
        <v>44638</v>
      </c>
      <c r="B1529" s="101">
        <v>5435</v>
      </c>
      <c r="C1529" s="2" t="s">
        <v>1380</v>
      </c>
      <c r="D1529" s="16" t="s">
        <v>1037</v>
      </c>
      <c r="E1529" s="98">
        <v>14160</v>
      </c>
      <c r="F1529" s="103">
        <v>826</v>
      </c>
      <c r="G1529" s="103">
        <v>13334</v>
      </c>
    </row>
    <row r="1530" spans="1:7" x14ac:dyDescent="0.25">
      <c r="A1530" s="96">
        <v>44638</v>
      </c>
      <c r="B1530" s="101">
        <v>5436</v>
      </c>
      <c r="C1530" s="2" t="s">
        <v>1380</v>
      </c>
      <c r="D1530" s="16" t="s">
        <v>1037</v>
      </c>
      <c r="E1530" s="98">
        <v>14160</v>
      </c>
      <c r="F1530" s="103">
        <v>826</v>
      </c>
      <c r="G1530" s="103">
        <v>13334</v>
      </c>
    </row>
    <row r="1531" spans="1:7" x14ac:dyDescent="0.25">
      <c r="A1531" s="96">
        <v>44638</v>
      </c>
      <c r="B1531" s="101">
        <v>5437</v>
      </c>
      <c r="C1531" s="2" t="s">
        <v>1380</v>
      </c>
      <c r="D1531" s="16" t="s">
        <v>1037</v>
      </c>
      <c r="E1531" s="98">
        <v>14160</v>
      </c>
      <c r="F1531" s="103">
        <v>826</v>
      </c>
      <c r="G1531" s="103">
        <v>13334</v>
      </c>
    </row>
    <row r="1532" spans="1:7" x14ac:dyDescent="0.25">
      <c r="A1532" s="96">
        <v>44638</v>
      </c>
      <c r="B1532" s="101">
        <v>5416</v>
      </c>
      <c r="C1532" s="2" t="s">
        <v>1380</v>
      </c>
      <c r="D1532" s="16" t="s">
        <v>1038</v>
      </c>
      <c r="E1532" s="98">
        <v>28320</v>
      </c>
      <c r="F1532" s="103">
        <v>1652</v>
      </c>
      <c r="G1532" s="103">
        <v>26668</v>
      </c>
    </row>
    <row r="1533" spans="1:7" x14ac:dyDescent="0.25">
      <c r="A1533" s="96">
        <v>44638</v>
      </c>
      <c r="B1533" s="101">
        <v>5408</v>
      </c>
      <c r="C1533" s="2" t="s">
        <v>1380</v>
      </c>
      <c r="D1533" s="16" t="s">
        <v>1039</v>
      </c>
      <c r="E1533" s="98">
        <v>41300</v>
      </c>
      <c r="F1533" s="103">
        <v>2409.166666666667</v>
      </c>
      <c r="G1533" s="103">
        <v>38890.833333333336</v>
      </c>
    </row>
    <row r="1534" spans="1:7" x14ac:dyDescent="0.25">
      <c r="A1534" s="96">
        <v>44638</v>
      </c>
      <c r="B1534" s="101">
        <v>5409</v>
      </c>
      <c r="C1534" s="2" t="s">
        <v>1380</v>
      </c>
      <c r="D1534" s="16" t="s">
        <v>1039</v>
      </c>
      <c r="E1534" s="98">
        <v>41300</v>
      </c>
      <c r="F1534" s="103">
        <v>2409.166666666667</v>
      </c>
      <c r="G1534" s="103">
        <v>38890.833333333336</v>
      </c>
    </row>
    <row r="1535" spans="1:7" x14ac:dyDescent="0.25">
      <c r="A1535" s="96">
        <v>44638</v>
      </c>
      <c r="B1535" s="101">
        <v>5410</v>
      </c>
      <c r="C1535" s="2" t="s">
        <v>1380</v>
      </c>
      <c r="D1535" s="16" t="s">
        <v>1040</v>
      </c>
      <c r="E1535" s="98">
        <v>41300</v>
      </c>
      <c r="F1535" s="103">
        <v>2409.166666666667</v>
      </c>
      <c r="G1535" s="103">
        <v>38890.833333333336</v>
      </c>
    </row>
    <row r="1536" spans="1:7" x14ac:dyDescent="0.25">
      <c r="A1536" s="96">
        <v>44638</v>
      </c>
      <c r="B1536" s="101">
        <v>5417</v>
      </c>
      <c r="C1536" s="2" t="s">
        <v>1380</v>
      </c>
      <c r="D1536" s="16" t="s">
        <v>1041</v>
      </c>
      <c r="E1536" s="98">
        <v>15340</v>
      </c>
      <c r="F1536" s="103">
        <v>894.83333333333326</v>
      </c>
      <c r="G1536" s="103">
        <v>14445.166666666666</v>
      </c>
    </row>
    <row r="1537" spans="1:7" x14ac:dyDescent="0.25">
      <c r="A1537" s="96">
        <v>44638</v>
      </c>
      <c r="B1537" s="101">
        <v>5403</v>
      </c>
      <c r="C1537" s="2" t="s">
        <v>1380</v>
      </c>
      <c r="D1537" s="16" t="s">
        <v>1042</v>
      </c>
      <c r="E1537" s="98">
        <v>11564</v>
      </c>
      <c r="F1537" s="103">
        <v>674.56666666666672</v>
      </c>
      <c r="G1537" s="103">
        <v>10889.433333333332</v>
      </c>
    </row>
    <row r="1538" spans="1:7" x14ac:dyDescent="0.25">
      <c r="A1538" s="96">
        <v>44638</v>
      </c>
      <c r="B1538" s="101">
        <v>5404</v>
      </c>
      <c r="C1538" s="2" t="s">
        <v>1380</v>
      </c>
      <c r="D1538" s="16" t="s">
        <v>1043</v>
      </c>
      <c r="E1538" s="98">
        <v>11564</v>
      </c>
      <c r="F1538" s="103">
        <v>674.56666666666672</v>
      </c>
      <c r="G1538" s="103">
        <v>10889.433333333332</v>
      </c>
    </row>
    <row r="1539" spans="1:7" x14ac:dyDescent="0.25">
      <c r="A1539" s="96">
        <v>44638</v>
      </c>
      <c r="B1539" s="101">
        <v>5405</v>
      </c>
      <c r="C1539" s="2" t="s">
        <v>1380</v>
      </c>
      <c r="D1539" s="16" t="s">
        <v>1042</v>
      </c>
      <c r="E1539" s="98">
        <v>11564</v>
      </c>
      <c r="F1539" s="103">
        <v>674.56666666666672</v>
      </c>
      <c r="G1539" s="103">
        <v>10889.433333333332</v>
      </c>
    </row>
    <row r="1540" spans="1:7" x14ac:dyDescent="0.25">
      <c r="A1540" s="96">
        <v>44638</v>
      </c>
      <c r="B1540" s="101">
        <v>5406</v>
      </c>
      <c r="C1540" s="2" t="s">
        <v>1380</v>
      </c>
      <c r="D1540" s="16" t="s">
        <v>1042</v>
      </c>
      <c r="E1540" s="98">
        <v>11564</v>
      </c>
      <c r="F1540" s="103">
        <v>674.56666666666672</v>
      </c>
      <c r="G1540" s="103">
        <v>10889.433333333332</v>
      </c>
    </row>
    <row r="1541" spans="1:7" x14ac:dyDescent="0.25">
      <c r="A1541" s="96">
        <v>44638</v>
      </c>
      <c r="B1541" s="101">
        <v>5407</v>
      </c>
      <c r="C1541" s="2" t="s">
        <v>1380</v>
      </c>
      <c r="D1541" s="16" t="s">
        <v>1042</v>
      </c>
      <c r="E1541" s="98">
        <v>11564</v>
      </c>
      <c r="F1541" s="103">
        <v>674.56666666666672</v>
      </c>
      <c r="G1541" s="103">
        <v>10889.433333333332</v>
      </c>
    </row>
    <row r="1542" spans="1:7" x14ac:dyDescent="0.25">
      <c r="A1542" s="96">
        <v>44638</v>
      </c>
      <c r="B1542" s="101">
        <v>5397</v>
      </c>
      <c r="C1542" s="2" t="s">
        <v>1380</v>
      </c>
      <c r="D1542" s="16" t="s">
        <v>1044</v>
      </c>
      <c r="E1542" s="98">
        <v>25960</v>
      </c>
      <c r="F1542" s="103">
        <v>1514.3333333333335</v>
      </c>
      <c r="G1542" s="103">
        <v>24445.666666666668</v>
      </c>
    </row>
    <row r="1543" spans="1:7" x14ac:dyDescent="0.25">
      <c r="A1543" s="96">
        <v>44638</v>
      </c>
      <c r="B1543" s="101">
        <v>5398</v>
      </c>
      <c r="C1543" s="2" t="s">
        <v>1380</v>
      </c>
      <c r="D1543" s="16" t="s">
        <v>1044</v>
      </c>
      <c r="E1543" s="98">
        <v>25960</v>
      </c>
      <c r="F1543" s="103">
        <v>1514.3333333333335</v>
      </c>
      <c r="G1543" s="103">
        <v>24445.666666666668</v>
      </c>
    </row>
    <row r="1544" spans="1:7" x14ac:dyDescent="0.25">
      <c r="A1544" s="96">
        <v>44638</v>
      </c>
      <c r="B1544" s="101">
        <v>5399</v>
      </c>
      <c r="C1544" s="2" t="s">
        <v>1380</v>
      </c>
      <c r="D1544" s="16" t="s">
        <v>1044</v>
      </c>
      <c r="E1544" s="98">
        <v>25960</v>
      </c>
      <c r="F1544" s="103">
        <v>1514.3333333333335</v>
      </c>
      <c r="G1544" s="103">
        <v>24445.666666666668</v>
      </c>
    </row>
    <row r="1545" spans="1:7" x14ac:dyDescent="0.25">
      <c r="A1545" s="96">
        <v>44638</v>
      </c>
      <c r="B1545" s="101">
        <v>5400</v>
      </c>
      <c r="C1545" s="2" t="s">
        <v>1380</v>
      </c>
      <c r="D1545" s="16" t="s">
        <v>1044</v>
      </c>
      <c r="E1545" s="98">
        <v>25960</v>
      </c>
      <c r="F1545" s="103">
        <v>1514.3333333333335</v>
      </c>
      <c r="G1545" s="103">
        <v>24445.666666666668</v>
      </c>
    </row>
    <row r="1546" spans="1:7" x14ac:dyDescent="0.25">
      <c r="A1546" s="96">
        <v>44638</v>
      </c>
      <c r="B1546" s="101">
        <v>5401</v>
      </c>
      <c r="C1546" s="2" t="s">
        <v>1380</v>
      </c>
      <c r="D1546" s="16" t="s">
        <v>1045</v>
      </c>
      <c r="E1546" s="98">
        <v>30680</v>
      </c>
      <c r="F1546" s="103">
        <v>1789.6666666666665</v>
      </c>
      <c r="G1546" s="103">
        <v>28890.333333333332</v>
      </c>
    </row>
    <row r="1547" spans="1:7" x14ac:dyDescent="0.25">
      <c r="A1547" s="96">
        <v>44638</v>
      </c>
      <c r="B1547" s="101">
        <v>5402</v>
      </c>
      <c r="C1547" s="2" t="s">
        <v>1380</v>
      </c>
      <c r="D1547" s="16" t="s">
        <v>1046</v>
      </c>
      <c r="E1547" s="98">
        <v>30680</v>
      </c>
      <c r="F1547" s="103">
        <v>1789.6666666666665</v>
      </c>
      <c r="G1547" s="103">
        <v>28890.333333333332</v>
      </c>
    </row>
    <row r="1548" spans="1:7" x14ac:dyDescent="0.25">
      <c r="A1548" s="96">
        <v>44552</v>
      </c>
      <c r="B1548" s="101">
        <v>5379</v>
      </c>
      <c r="C1548" s="2" t="s">
        <v>1380</v>
      </c>
      <c r="D1548" s="16" t="s">
        <v>1047</v>
      </c>
      <c r="E1548" s="98">
        <v>962999.99</v>
      </c>
      <c r="F1548" s="103">
        <v>80249.999166666661</v>
      </c>
      <c r="G1548" s="103">
        <v>882749.99083333334</v>
      </c>
    </row>
    <row r="1549" spans="1:7" x14ac:dyDescent="0.25">
      <c r="A1549" s="96"/>
      <c r="B1549" s="101"/>
      <c r="C1549" s="6"/>
      <c r="D1549" s="16"/>
      <c r="E1549" s="98"/>
      <c r="F1549" s="103"/>
      <c r="G1549" s="103"/>
    </row>
    <row r="1550" spans="1:7" x14ac:dyDescent="0.25">
      <c r="A1550" s="96"/>
      <c r="B1550" s="101"/>
      <c r="C1550" s="6"/>
      <c r="D1550" s="16"/>
      <c r="E1550" s="98"/>
      <c r="F1550" s="103"/>
      <c r="G1550" s="103"/>
    </row>
    <row r="1552" spans="1:7" ht="15.75" x14ac:dyDescent="0.25">
      <c r="A1552" s="162" t="s">
        <v>31</v>
      </c>
      <c r="B1552" s="209" t="s">
        <v>1107</v>
      </c>
      <c r="C1552" s="210"/>
      <c r="D1552" s="210"/>
      <c r="E1552" s="129"/>
      <c r="F1552" s="129"/>
      <c r="G1552" s="128"/>
    </row>
    <row r="1553" spans="1:7" ht="12.75" x14ac:dyDescent="0.2">
      <c r="A1553" s="204" t="s">
        <v>1</v>
      </c>
      <c r="B1553" s="205"/>
      <c r="C1553" s="205"/>
      <c r="D1553" s="205"/>
      <c r="E1553" s="205"/>
      <c r="F1553" s="205"/>
      <c r="G1553" s="206"/>
    </row>
    <row r="1554" spans="1:7" ht="30" x14ac:dyDescent="0.2">
      <c r="A1554" s="163" t="s">
        <v>2</v>
      </c>
      <c r="B1554" s="164" t="s">
        <v>3</v>
      </c>
      <c r="C1554" s="1" t="s">
        <v>4</v>
      </c>
      <c r="D1554" s="8" t="s">
        <v>5</v>
      </c>
      <c r="E1554" s="130" t="s">
        <v>6</v>
      </c>
      <c r="F1554" s="131" t="s">
        <v>7</v>
      </c>
      <c r="G1554" s="131" t="s">
        <v>8</v>
      </c>
    </row>
    <row r="1555" spans="1:7" x14ac:dyDescent="0.25">
      <c r="A1555" s="96">
        <v>40089</v>
      </c>
      <c r="B1555" s="101">
        <v>1546</v>
      </c>
      <c r="C1555" s="2" t="s">
        <v>1380</v>
      </c>
      <c r="D1555" s="16" t="s">
        <v>1049</v>
      </c>
      <c r="E1555" s="98">
        <v>1</v>
      </c>
      <c r="F1555" s="103">
        <v>0</v>
      </c>
      <c r="G1555" s="103">
        <v>1</v>
      </c>
    </row>
    <row r="1556" spans="1:7" x14ac:dyDescent="0.25">
      <c r="A1556" s="96">
        <v>42024</v>
      </c>
      <c r="B1556" s="101">
        <v>3339</v>
      </c>
      <c r="C1556" s="2" t="s">
        <v>1380</v>
      </c>
      <c r="D1556" s="16" t="s">
        <v>1050</v>
      </c>
      <c r="E1556" s="98">
        <v>37295.760000000002</v>
      </c>
      <c r="F1556" s="103">
        <v>37294.76</v>
      </c>
      <c r="G1556" s="103">
        <v>1</v>
      </c>
    </row>
    <row r="1557" spans="1:7" x14ac:dyDescent="0.25">
      <c r="A1557" s="96">
        <v>42552</v>
      </c>
      <c r="B1557" s="101">
        <v>4621</v>
      </c>
      <c r="C1557" s="2" t="s">
        <v>1380</v>
      </c>
      <c r="D1557" s="16" t="s">
        <v>1051</v>
      </c>
      <c r="E1557" s="98">
        <v>1</v>
      </c>
      <c r="F1557" s="103">
        <v>0</v>
      </c>
      <c r="G1557" s="103">
        <v>1</v>
      </c>
    </row>
    <row r="1558" spans="1:7" x14ac:dyDescent="0.25">
      <c r="A1558" s="96">
        <v>42024</v>
      </c>
      <c r="B1558" s="101">
        <v>3341</v>
      </c>
      <c r="C1558" s="2" t="s">
        <v>1380</v>
      </c>
      <c r="D1558" s="16" t="s">
        <v>1052</v>
      </c>
      <c r="E1558" s="98">
        <v>300</v>
      </c>
      <c r="F1558" s="103">
        <v>299</v>
      </c>
      <c r="G1558" s="103">
        <v>1</v>
      </c>
    </row>
    <row r="1559" spans="1:7" x14ac:dyDescent="0.25">
      <c r="A1559" s="96">
        <v>42552</v>
      </c>
      <c r="B1559" s="101">
        <v>3934</v>
      </c>
      <c r="C1559" s="2" t="s">
        <v>1380</v>
      </c>
      <c r="D1559" s="16" t="s">
        <v>1053</v>
      </c>
      <c r="E1559" s="98">
        <v>1</v>
      </c>
      <c r="F1559" s="103">
        <v>0</v>
      </c>
      <c r="G1559" s="103">
        <v>1</v>
      </c>
    </row>
    <row r="1560" spans="1:7" x14ac:dyDescent="0.25">
      <c r="A1560" s="96">
        <v>41381</v>
      </c>
      <c r="B1560" s="101">
        <v>2998</v>
      </c>
      <c r="C1560" s="2" t="s">
        <v>1380</v>
      </c>
      <c r="D1560" s="16" t="s">
        <v>1054</v>
      </c>
      <c r="E1560" s="98">
        <v>180540.05</v>
      </c>
      <c r="F1560" s="103">
        <v>171513.04749999999</v>
      </c>
      <c r="G1560" s="103">
        <v>9027.0025000000023</v>
      </c>
    </row>
    <row r="1561" spans="1:7" x14ac:dyDescent="0.25">
      <c r="A1561" s="96"/>
      <c r="B1561" s="101">
        <v>2258</v>
      </c>
      <c r="C1561" s="2" t="s">
        <v>1380</v>
      </c>
      <c r="D1561" s="16" t="s">
        <v>1055</v>
      </c>
      <c r="E1561" s="98" t="s">
        <v>9</v>
      </c>
      <c r="F1561" s="103"/>
      <c r="G1561" s="103"/>
    </row>
    <row r="1562" spans="1:7" x14ac:dyDescent="0.25">
      <c r="A1562" s="96">
        <v>38652</v>
      </c>
      <c r="B1562" s="101">
        <v>2259</v>
      </c>
      <c r="C1562" s="2" t="s">
        <v>1380</v>
      </c>
      <c r="D1562" s="16" t="s">
        <v>1056</v>
      </c>
      <c r="E1562" s="98">
        <v>225000</v>
      </c>
      <c r="F1562" s="103">
        <v>224999</v>
      </c>
      <c r="G1562" s="103">
        <v>1</v>
      </c>
    </row>
    <row r="1563" spans="1:7" x14ac:dyDescent="0.25">
      <c r="A1563" s="96">
        <v>42735</v>
      </c>
      <c r="B1563" s="101">
        <v>4448</v>
      </c>
      <c r="C1563" s="2" t="s">
        <v>1380</v>
      </c>
      <c r="D1563" s="16" t="s">
        <v>1057</v>
      </c>
      <c r="E1563" s="98">
        <v>1</v>
      </c>
      <c r="F1563" s="103">
        <v>0</v>
      </c>
      <c r="G1563" s="103">
        <v>1</v>
      </c>
    </row>
    <row r="1564" spans="1:7" x14ac:dyDescent="0.25">
      <c r="A1564" s="96">
        <v>39882</v>
      </c>
      <c r="B1564" s="101">
        <v>1545</v>
      </c>
      <c r="C1564" s="2" t="s">
        <v>1380</v>
      </c>
      <c r="D1564" s="16" t="s">
        <v>1058</v>
      </c>
      <c r="E1564" s="98">
        <v>1</v>
      </c>
      <c r="F1564" s="103">
        <v>0</v>
      </c>
      <c r="G1564" s="103">
        <v>1</v>
      </c>
    </row>
    <row r="1565" spans="1:7" x14ac:dyDescent="0.25">
      <c r="A1565" s="96">
        <v>42027</v>
      </c>
      <c r="B1565" s="101">
        <v>3321</v>
      </c>
      <c r="C1565" s="2" t="s">
        <v>1380</v>
      </c>
      <c r="D1565" s="16" t="s">
        <v>1059</v>
      </c>
      <c r="E1565" s="98">
        <v>2124</v>
      </c>
      <c r="F1565" s="103">
        <v>2123</v>
      </c>
      <c r="G1565" s="103">
        <v>1</v>
      </c>
    </row>
    <row r="1566" spans="1:7" x14ac:dyDescent="0.25">
      <c r="A1566" s="96">
        <v>41240</v>
      </c>
      <c r="B1566" s="101">
        <v>2952</v>
      </c>
      <c r="C1566" s="2" t="s">
        <v>1380</v>
      </c>
      <c r="D1566" s="16" t="s">
        <v>1060</v>
      </c>
      <c r="E1566" s="98">
        <v>33995.01</v>
      </c>
      <c r="F1566" s="103">
        <v>33711.718250000005</v>
      </c>
      <c r="G1566" s="103">
        <v>283.29174999999668</v>
      </c>
    </row>
    <row r="1567" spans="1:7" x14ac:dyDescent="0.25">
      <c r="A1567" s="96">
        <v>40836</v>
      </c>
      <c r="B1567" s="101">
        <v>4791</v>
      </c>
      <c r="C1567" s="2" t="s">
        <v>1380</v>
      </c>
      <c r="D1567" s="16" t="s">
        <v>1061</v>
      </c>
      <c r="E1567" s="98">
        <v>5260.48</v>
      </c>
      <c r="F1567" s="103">
        <v>5258.48</v>
      </c>
      <c r="G1567" s="103">
        <v>1</v>
      </c>
    </row>
    <row r="1568" spans="1:7" x14ac:dyDescent="0.25">
      <c r="A1568" s="96">
        <v>39279</v>
      </c>
      <c r="B1568" s="101">
        <v>1551</v>
      </c>
      <c r="C1568" s="2" t="s">
        <v>1380</v>
      </c>
      <c r="D1568" s="16" t="s">
        <v>1062</v>
      </c>
      <c r="E1568" s="98">
        <v>4872</v>
      </c>
      <c r="F1568" s="103">
        <v>4871</v>
      </c>
      <c r="G1568" s="103">
        <v>1</v>
      </c>
    </row>
    <row r="1569" spans="1:7" x14ac:dyDescent="0.25">
      <c r="A1569" s="96">
        <v>39279</v>
      </c>
      <c r="B1569" s="101">
        <v>1530</v>
      </c>
      <c r="C1569" s="2" t="s">
        <v>1380</v>
      </c>
      <c r="D1569" s="16" t="s">
        <v>1063</v>
      </c>
      <c r="E1569" s="98">
        <v>10208</v>
      </c>
      <c r="F1569" s="103">
        <v>10207</v>
      </c>
      <c r="G1569" s="103">
        <v>1</v>
      </c>
    </row>
    <row r="1570" spans="1:7" x14ac:dyDescent="0.25">
      <c r="A1570" s="96">
        <v>41240</v>
      </c>
      <c r="B1570" s="101">
        <v>2951</v>
      </c>
      <c r="C1570" s="2" t="s">
        <v>1380</v>
      </c>
      <c r="D1570" s="16" t="s">
        <v>1064</v>
      </c>
      <c r="E1570" s="98">
        <v>6295</v>
      </c>
      <c r="F1570" s="103">
        <v>6242.541666666667</v>
      </c>
      <c r="G1570" s="103">
        <v>52.45833333333303</v>
      </c>
    </row>
    <row r="1571" spans="1:7" x14ac:dyDescent="0.25">
      <c r="A1571" s="96">
        <v>43524</v>
      </c>
      <c r="B1571" s="101">
        <v>5161</v>
      </c>
      <c r="C1571" s="2" t="s">
        <v>1380</v>
      </c>
      <c r="D1571" s="16" t="s">
        <v>1065</v>
      </c>
      <c r="E1571" s="98">
        <v>10285</v>
      </c>
      <c r="F1571" s="103">
        <v>3771.1666666666665</v>
      </c>
      <c r="G1571" s="103">
        <v>6513.8333333333339</v>
      </c>
    </row>
    <row r="1572" spans="1:7" x14ac:dyDescent="0.25">
      <c r="A1572" s="96">
        <v>42024</v>
      </c>
      <c r="B1572" s="101">
        <v>3322</v>
      </c>
      <c r="C1572" s="2" t="s">
        <v>1380</v>
      </c>
      <c r="D1572" s="16" t="s">
        <v>1066</v>
      </c>
      <c r="E1572" s="98">
        <v>17490</v>
      </c>
      <c r="F1572" s="103">
        <v>13554.75</v>
      </c>
      <c r="G1572" s="103">
        <v>3935.25</v>
      </c>
    </row>
    <row r="1573" spans="1:7" x14ac:dyDescent="0.25">
      <c r="A1573" s="96">
        <v>42922</v>
      </c>
      <c r="B1573" s="101">
        <v>4723</v>
      </c>
      <c r="C1573" s="2" t="s">
        <v>1380</v>
      </c>
      <c r="D1573" s="16" t="s">
        <v>1067</v>
      </c>
      <c r="E1573" s="98">
        <v>30999.99</v>
      </c>
      <c r="F1573" s="103">
        <v>16274.994750000002</v>
      </c>
      <c r="G1573" s="103">
        <v>14724.99525</v>
      </c>
    </row>
    <row r="1574" spans="1:7" x14ac:dyDescent="0.25">
      <c r="A1574" s="96">
        <v>39205</v>
      </c>
      <c r="B1574" s="101">
        <v>1542</v>
      </c>
      <c r="C1574" s="2" t="s">
        <v>1380</v>
      </c>
      <c r="D1574" s="16" t="s">
        <v>1068</v>
      </c>
      <c r="E1574" s="98">
        <v>3841</v>
      </c>
      <c r="F1574" s="103">
        <v>3840</v>
      </c>
      <c r="G1574" s="103">
        <v>1</v>
      </c>
    </row>
    <row r="1575" spans="1:7" x14ac:dyDescent="0.25">
      <c r="A1575" s="96">
        <v>41466</v>
      </c>
      <c r="B1575" s="101">
        <v>3130</v>
      </c>
      <c r="C1575" s="2" t="s">
        <v>1380</v>
      </c>
      <c r="D1575" s="16" t="s">
        <v>1069</v>
      </c>
      <c r="E1575" s="98">
        <v>16142.4</v>
      </c>
      <c r="F1575" s="103">
        <v>14931.720000000001</v>
      </c>
      <c r="G1575" s="103">
        <v>1210.6799999999985</v>
      </c>
    </row>
    <row r="1576" spans="1:7" x14ac:dyDescent="0.25">
      <c r="A1576" s="96">
        <v>42340</v>
      </c>
      <c r="B1576" s="101">
        <v>3924</v>
      </c>
      <c r="C1576" s="2" t="s">
        <v>1380</v>
      </c>
      <c r="D1576" s="16" t="s">
        <v>1070</v>
      </c>
      <c r="E1576" s="98">
        <v>19470</v>
      </c>
      <c r="F1576" s="103">
        <v>13304.5</v>
      </c>
      <c r="G1576" s="103">
        <v>6165.5</v>
      </c>
    </row>
    <row r="1577" spans="1:7" x14ac:dyDescent="0.25">
      <c r="A1577" s="96">
        <v>42242</v>
      </c>
      <c r="B1577" s="101">
        <v>3834</v>
      </c>
      <c r="C1577" s="2" t="s">
        <v>1380</v>
      </c>
      <c r="D1577" s="16" t="s">
        <v>1071</v>
      </c>
      <c r="E1577" s="98">
        <v>11811.8</v>
      </c>
      <c r="F1577" s="103">
        <v>8465.123333333333</v>
      </c>
      <c r="G1577" s="103">
        <v>3346.6766666666663</v>
      </c>
    </row>
    <row r="1578" spans="1:7" x14ac:dyDescent="0.25">
      <c r="A1578" s="96">
        <v>42027</v>
      </c>
      <c r="B1578" s="101">
        <v>3320</v>
      </c>
      <c r="C1578" s="2" t="s">
        <v>1380</v>
      </c>
      <c r="D1578" s="16" t="s">
        <v>1072</v>
      </c>
      <c r="E1578" s="98">
        <v>1557.6</v>
      </c>
      <c r="F1578" s="103">
        <v>1207.1399999999999</v>
      </c>
      <c r="G1578" s="103">
        <v>350.46000000000004</v>
      </c>
    </row>
    <row r="1579" spans="1:7" x14ac:dyDescent="0.25">
      <c r="A1579" s="96">
        <v>41735</v>
      </c>
      <c r="B1579" s="101">
        <v>3171</v>
      </c>
      <c r="C1579" s="2" t="s">
        <v>1380</v>
      </c>
      <c r="D1579" s="16" t="s">
        <v>1073</v>
      </c>
      <c r="E1579" s="98">
        <v>4727.03</v>
      </c>
      <c r="F1579" s="103">
        <v>4726.03</v>
      </c>
      <c r="G1579" s="103">
        <v>1</v>
      </c>
    </row>
    <row r="1580" spans="1:7" x14ac:dyDescent="0.25">
      <c r="A1580" s="96">
        <v>42552</v>
      </c>
      <c r="B1580" s="101">
        <v>3935</v>
      </c>
      <c r="C1580" s="2" t="s">
        <v>1380</v>
      </c>
      <c r="D1580" s="16" t="s">
        <v>1074</v>
      </c>
      <c r="E1580" s="98">
        <v>1</v>
      </c>
      <c r="F1580" s="103">
        <v>0.625</v>
      </c>
      <c r="G1580" s="103">
        <v>0.375</v>
      </c>
    </row>
    <row r="1581" spans="1:7" x14ac:dyDescent="0.25">
      <c r="A1581" s="96">
        <v>39279</v>
      </c>
      <c r="B1581" s="101">
        <v>1526</v>
      </c>
      <c r="C1581" s="2" t="s">
        <v>1380</v>
      </c>
      <c r="D1581" s="16" t="s">
        <v>1075</v>
      </c>
      <c r="E1581" s="98">
        <v>8549.2000000000007</v>
      </c>
      <c r="F1581" s="103">
        <v>8548.2000000000007</v>
      </c>
      <c r="G1581" s="103">
        <v>1</v>
      </c>
    </row>
    <row r="1582" spans="1:7" x14ac:dyDescent="0.25">
      <c r="A1582" s="96">
        <v>42027</v>
      </c>
      <c r="B1582" s="101">
        <v>3319</v>
      </c>
      <c r="C1582" s="2" t="s">
        <v>1380</v>
      </c>
      <c r="D1582" s="16" t="s">
        <v>1076</v>
      </c>
      <c r="E1582" s="98">
        <v>1050.2</v>
      </c>
      <c r="F1582" s="103">
        <v>813.90499999999997</v>
      </c>
      <c r="G1582" s="103">
        <v>236.29500000000007</v>
      </c>
    </row>
    <row r="1583" spans="1:7" x14ac:dyDescent="0.25">
      <c r="A1583" s="96">
        <v>41359</v>
      </c>
      <c r="B1583" s="101">
        <v>2973</v>
      </c>
      <c r="C1583" s="2" t="s">
        <v>1380</v>
      </c>
      <c r="D1583" s="16" t="s">
        <v>1077</v>
      </c>
      <c r="E1583" s="98">
        <v>424.95</v>
      </c>
      <c r="F1583" s="103">
        <v>407.24374999999998</v>
      </c>
      <c r="G1583" s="103">
        <v>17.706250000000011</v>
      </c>
    </row>
    <row r="1584" spans="1:7" x14ac:dyDescent="0.25">
      <c r="A1584" s="96">
        <v>42177</v>
      </c>
      <c r="B1584" s="101">
        <v>3751</v>
      </c>
      <c r="C1584" s="2" t="s">
        <v>1380</v>
      </c>
      <c r="D1584" s="16" t="s">
        <v>1078</v>
      </c>
      <c r="E1584" s="98">
        <v>23616.86</v>
      </c>
      <c r="F1584" s="103">
        <v>23615.86</v>
      </c>
      <c r="G1584" s="103">
        <v>1</v>
      </c>
    </row>
    <row r="1585" spans="1:7" x14ac:dyDescent="0.25">
      <c r="A1585" s="96">
        <v>43115</v>
      </c>
      <c r="B1585" s="101">
        <v>4822</v>
      </c>
      <c r="C1585" s="2" t="s">
        <v>1380</v>
      </c>
      <c r="D1585" s="16" t="s">
        <v>1079</v>
      </c>
      <c r="E1585" s="98">
        <v>5192</v>
      </c>
      <c r="F1585" s="103">
        <v>2466.2000000000003</v>
      </c>
      <c r="G1585" s="103">
        <v>2725.7999999999997</v>
      </c>
    </row>
    <row r="1586" spans="1:7" x14ac:dyDescent="0.25">
      <c r="A1586" s="96">
        <v>39279</v>
      </c>
      <c r="B1586" s="101">
        <v>1537</v>
      </c>
      <c r="C1586" s="2" t="s">
        <v>1380</v>
      </c>
      <c r="D1586" s="16" t="s">
        <v>1080</v>
      </c>
      <c r="E1586" s="98">
        <v>2557.8000000000002</v>
      </c>
      <c r="F1586" s="103">
        <v>2556.8000000000002</v>
      </c>
      <c r="G1586" s="103">
        <v>1</v>
      </c>
    </row>
    <row r="1587" spans="1:7" x14ac:dyDescent="0.25">
      <c r="A1587" s="96">
        <v>42242</v>
      </c>
      <c r="B1587" s="101">
        <v>3838</v>
      </c>
      <c r="C1587" s="2" t="s">
        <v>1380</v>
      </c>
      <c r="D1587" s="16" t="s">
        <v>994</v>
      </c>
      <c r="E1587" s="98">
        <v>3538</v>
      </c>
      <c r="F1587" s="103">
        <v>2535.5666666666666</v>
      </c>
      <c r="G1587" s="103">
        <v>1002.4333333333334</v>
      </c>
    </row>
    <row r="1588" spans="1:7" x14ac:dyDescent="0.25">
      <c r="A1588" s="96">
        <v>42242</v>
      </c>
      <c r="B1588" s="101">
        <v>3837</v>
      </c>
      <c r="C1588" s="2" t="s">
        <v>1380</v>
      </c>
      <c r="D1588" s="16" t="s">
        <v>1081</v>
      </c>
      <c r="E1588" s="98">
        <v>3186</v>
      </c>
      <c r="F1588" s="103">
        <v>2283.3000000000002</v>
      </c>
      <c r="G1588" s="103">
        <v>902.69999999999982</v>
      </c>
    </row>
    <row r="1589" spans="1:7" x14ac:dyDescent="0.25">
      <c r="A1589" s="96">
        <v>39240</v>
      </c>
      <c r="B1589" s="101">
        <v>1535</v>
      </c>
      <c r="C1589" s="2" t="s">
        <v>1380</v>
      </c>
      <c r="D1589" s="16" t="s">
        <v>1082</v>
      </c>
      <c r="E1589" s="98">
        <v>6240</v>
      </c>
      <c r="F1589" s="103">
        <v>6239</v>
      </c>
      <c r="G1589" s="103">
        <v>1</v>
      </c>
    </row>
    <row r="1590" spans="1:7" x14ac:dyDescent="0.25">
      <c r="A1590" s="96">
        <v>39240</v>
      </c>
      <c r="B1590" s="101">
        <v>1534</v>
      </c>
      <c r="C1590" s="2" t="s">
        <v>1380</v>
      </c>
      <c r="D1590" s="16" t="s">
        <v>1083</v>
      </c>
      <c r="E1590" s="98">
        <v>16300</v>
      </c>
      <c r="F1590" s="103">
        <v>16299</v>
      </c>
      <c r="G1590" s="103">
        <v>1</v>
      </c>
    </row>
    <row r="1591" spans="1:7" x14ac:dyDescent="0.25">
      <c r="A1591" s="96">
        <v>39240</v>
      </c>
      <c r="B1591" s="101">
        <v>1536</v>
      </c>
      <c r="C1591" s="2" t="s">
        <v>1380</v>
      </c>
      <c r="D1591" s="16" t="s">
        <v>1084</v>
      </c>
      <c r="E1591" s="98">
        <v>6240</v>
      </c>
      <c r="F1591" s="103">
        <v>6239</v>
      </c>
      <c r="G1591" s="103">
        <v>1</v>
      </c>
    </row>
    <row r="1592" spans="1:7" x14ac:dyDescent="0.25">
      <c r="A1592" s="96">
        <v>39240</v>
      </c>
      <c r="B1592" s="101">
        <v>1533</v>
      </c>
      <c r="C1592" s="2" t="s">
        <v>1380</v>
      </c>
      <c r="D1592" s="16" t="s">
        <v>1085</v>
      </c>
      <c r="E1592" s="98">
        <v>16300</v>
      </c>
      <c r="F1592" s="103">
        <v>16299</v>
      </c>
      <c r="G1592" s="103">
        <v>1</v>
      </c>
    </row>
    <row r="1593" spans="1:7" x14ac:dyDescent="0.25">
      <c r="A1593" s="96">
        <v>39279</v>
      </c>
      <c r="B1593" s="101">
        <v>1527</v>
      </c>
      <c r="C1593" s="2" t="s">
        <v>1380</v>
      </c>
      <c r="D1593" s="16" t="s">
        <v>1086</v>
      </c>
      <c r="E1593" s="98">
        <v>3193.48</v>
      </c>
      <c r="F1593" s="103">
        <v>3192.48</v>
      </c>
      <c r="G1593" s="103">
        <v>1</v>
      </c>
    </row>
    <row r="1594" spans="1:7" x14ac:dyDescent="0.25">
      <c r="A1594" s="96">
        <v>39279</v>
      </c>
      <c r="B1594" s="101">
        <v>1528</v>
      </c>
      <c r="C1594" s="2" t="s">
        <v>1380</v>
      </c>
      <c r="D1594" s="16" t="s">
        <v>1086</v>
      </c>
      <c r="E1594" s="98">
        <v>3193.48</v>
      </c>
      <c r="F1594" s="103">
        <v>3192.48</v>
      </c>
      <c r="G1594" s="103">
        <v>1</v>
      </c>
    </row>
    <row r="1595" spans="1:7" x14ac:dyDescent="0.25">
      <c r="A1595" s="96">
        <v>41855</v>
      </c>
      <c r="B1595" s="101">
        <v>3156</v>
      </c>
      <c r="C1595" s="2" t="s">
        <v>1380</v>
      </c>
      <c r="D1595" s="16" t="s">
        <v>1087</v>
      </c>
      <c r="E1595" s="98">
        <v>640.74</v>
      </c>
      <c r="F1595" s="103">
        <v>523.27099999999996</v>
      </c>
      <c r="G1595" s="103">
        <v>117.46900000000005</v>
      </c>
    </row>
    <row r="1596" spans="1:7" x14ac:dyDescent="0.25">
      <c r="A1596" s="96">
        <v>41855</v>
      </c>
      <c r="B1596" s="101">
        <v>3152</v>
      </c>
      <c r="C1596" s="2" t="s">
        <v>1380</v>
      </c>
      <c r="D1596" s="16" t="s">
        <v>1087</v>
      </c>
      <c r="E1596" s="98">
        <v>640.74</v>
      </c>
      <c r="F1596" s="103">
        <v>523.27099999999996</v>
      </c>
      <c r="G1596" s="103">
        <v>117.46900000000005</v>
      </c>
    </row>
    <row r="1597" spans="1:7" x14ac:dyDescent="0.25">
      <c r="A1597" s="96">
        <v>41855</v>
      </c>
      <c r="B1597" s="101">
        <v>3153</v>
      </c>
      <c r="C1597" s="2" t="s">
        <v>1380</v>
      </c>
      <c r="D1597" s="16" t="s">
        <v>1087</v>
      </c>
      <c r="E1597" s="98">
        <v>640.74</v>
      </c>
      <c r="F1597" s="103">
        <v>523.27099999999996</v>
      </c>
      <c r="G1597" s="103">
        <v>117.46900000000005</v>
      </c>
    </row>
    <row r="1598" spans="1:7" x14ac:dyDescent="0.25">
      <c r="A1598" s="96">
        <v>41855</v>
      </c>
      <c r="B1598" s="101">
        <v>3154</v>
      </c>
      <c r="C1598" s="2" t="s">
        <v>1380</v>
      </c>
      <c r="D1598" s="16" t="s">
        <v>1087</v>
      </c>
      <c r="E1598" s="98">
        <v>640.74</v>
      </c>
      <c r="F1598" s="103">
        <v>523.27099999999996</v>
      </c>
      <c r="G1598" s="103">
        <v>117.46900000000005</v>
      </c>
    </row>
    <row r="1599" spans="1:7" x14ac:dyDescent="0.25">
      <c r="A1599" s="96">
        <v>41855</v>
      </c>
      <c r="B1599" s="101">
        <v>3155</v>
      </c>
      <c r="C1599" s="2" t="s">
        <v>1380</v>
      </c>
      <c r="D1599" s="16" t="s">
        <v>1087</v>
      </c>
      <c r="E1599" s="98">
        <v>640.74</v>
      </c>
      <c r="F1599" s="103">
        <v>523.27099999999996</v>
      </c>
      <c r="G1599" s="103">
        <v>117.46900000000005</v>
      </c>
    </row>
    <row r="1600" spans="1:7" x14ac:dyDescent="0.25">
      <c r="A1600" s="96">
        <v>41855</v>
      </c>
      <c r="B1600" s="101">
        <v>3157</v>
      </c>
      <c r="C1600" s="2" t="s">
        <v>1380</v>
      </c>
      <c r="D1600" s="16" t="s">
        <v>1087</v>
      </c>
      <c r="E1600" s="98">
        <v>640.74</v>
      </c>
      <c r="F1600" s="103">
        <v>523.27099999999996</v>
      </c>
      <c r="G1600" s="103">
        <v>117.46900000000005</v>
      </c>
    </row>
    <row r="1601" spans="1:7" x14ac:dyDescent="0.25">
      <c r="A1601" s="96">
        <v>39279</v>
      </c>
      <c r="B1601" s="101">
        <v>1529</v>
      </c>
      <c r="C1601" s="2" t="s">
        <v>1380</v>
      </c>
      <c r="D1601" s="16" t="s">
        <v>1088</v>
      </c>
      <c r="E1601" s="98">
        <v>4709.6000000000004</v>
      </c>
      <c r="F1601" s="103">
        <v>4708.6000000000004</v>
      </c>
      <c r="G1601" s="103">
        <v>1</v>
      </c>
    </row>
    <row r="1602" spans="1:7" x14ac:dyDescent="0.25">
      <c r="A1602" s="96">
        <v>42242</v>
      </c>
      <c r="B1602" s="101">
        <v>3835</v>
      </c>
      <c r="C1602" s="2" t="s">
        <v>1380</v>
      </c>
      <c r="D1602" s="16" t="s">
        <v>1089</v>
      </c>
      <c r="E1602" s="98">
        <v>15340</v>
      </c>
      <c r="F1602" s="103">
        <v>10993.666666666666</v>
      </c>
      <c r="G1602" s="103">
        <v>4346.3333333333339</v>
      </c>
    </row>
    <row r="1603" spans="1:7" x14ac:dyDescent="0.25">
      <c r="A1603" s="96">
        <v>42242</v>
      </c>
      <c r="B1603" s="101">
        <v>3836</v>
      </c>
      <c r="C1603" s="2" t="s">
        <v>1380</v>
      </c>
      <c r="D1603" s="16" t="s">
        <v>1090</v>
      </c>
      <c r="E1603" s="98">
        <v>19175</v>
      </c>
      <c r="F1603" s="103">
        <v>13742.083333333332</v>
      </c>
      <c r="G1603" s="103">
        <v>5432.9166666666679</v>
      </c>
    </row>
    <row r="1604" spans="1:7" x14ac:dyDescent="0.25">
      <c r="A1604" s="96">
        <v>40702</v>
      </c>
      <c r="B1604" s="101">
        <v>2833</v>
      </c>
      <c r="C1604" s="2" t="s">
        <v>1380</v>
      </c>
      <c r="D1604" s="16" t="s">
        <v>1091</v>
      </c>
      <c r="E1604" s="98">
        <v>1</v>
      </c>
      <c r="F1604" s="103">
        <v>0</v>
      </c>
      <c r="G1604" s="103">
        <v>1</v>
      </c>
    </row>
    <row r="1605" spans="1:7" x14ac:dyDescent="0.25">
      <c r="A1605" s="96">
        <v>41735</v>
      </c>
      <c r="B1605" s="101">
        <v>3170</v>
      </c>
      <c r="C1605" s="2" t="s">
        <v>1380</v>
      </c>
      <c r="D1605" s="16" t="s">
        <v>1092</v>
      </c>
      <c r="E1605" s="98">
        <v>3143.33</v>
      </c>
      <c r="F1605" s="103">
        <v>3142.33</v>
      </c>
      <c r="G1605" s="103">
        <v>1</v>
      </c>
    </row>
    <row r="1606" spans="1:7" x14ac:dyDescent="0.25">
      <c r="A1606" s="96">
        <v>39672</v>
      </c>
      <c r="B1606" s="101">
        <v>1543</v>
      </c>
      <c r="C1606" s="2" t="s">
        <v>1380</v>
      </c>
      <c r="D1606" s="16" t="s">
        <v>1093</v>
      </c>
      <c r="E1606" s="98">
        <v>150715</v>
      </c>
      <c r="F1606" s="103">
        <v>150714</v>
      </c>
      <c r="G1606" s="103">
        <v>1</v>
      </c>
    </row>
    <row r="1607" spans="1:7" x14ac:dyDescent="0.25">
      <c r="A1607" s="96">
        <v>43537</v>
      </c>
      <c r="B1607" s="101">
        <v>5175</v>
      </c>
      <c r="C1607" s="2" t="s">
        <v>1380</v>
      </c>
      <c r="D1607" s="16" t="s">
        <v>1094</v>
      </c>
      <c r="E1607" s="98">
        <v>13839</v>
      </c>
      <c r="F1607" s="103">
        <v>4958.9750000000004</v>
      </c>
      <c r="G1607" s="103">
        <v>8880.0249999999996</v>
      </c>
    </row>
    <row r="1608" spans="1:7" x14ac:dyDescent="0.25">
      <c r="A1608" s="96">
        <v>40772</v>
      </c>
      <c r="B1608" s="101">
        <v>2831</v>
      </c>
      <c r="C1608" s="2" t="s">
        <v>1380</v>
      </c>
      <c r="D1608" s="16" t="s">
        <v>1095</v>
      </c>
      <c r="E1608" s="98">
        <v>15138</v>
      </c>
      <c r="F1608" s="103">
        <v>15136</v>
      </c>
      <c r="G1608" s="103">
        <v>1</v>
      </c>
    </row>
    <row r="1609" spans="1:7" x14ac:dyDescent="0.25">
      <c r="A1609" s="96">
        <v>42552</v>
      </c>
      <c r="B1609" s="101">
        <v>3936</v>
      </c>
      <c r="C1609" s="2" t="s">
        <v>1380</v>
      </c>
      <c r="D1609" s="16" t="s">
        <v>1096</v>
      </c>
      <c r="E1609" s="98">
        <v>1</v>
      </c>
      <c r="F1609" s="103">
        <v>0</v>
      </c>
      <c r="G1609" s="103">
        <v>1</v>
      </c>
    </row>
    <row r="1610" spans="1:7" x14ac:dyDescent="0.25">
      <c r="A1610" s="96">
        <v>42048</v>
      </c>
      <c r="B1610" s="101">
        <v>3380</v>
      </c>
      <c r="C1610" s="2" t="s">
        <v>1380</v>
      </c>
      <c r="D1610" s="16" t="s">
        <v>1097</v>
      </c>
      <c r="E1610" s="98">
        <v>6186.44</v>
      </c>
      <c r="F1610" s="103">
        <v>4742.9373333333333</v>
      </c>
      <c r="G1610" s="103">
        <v>1443.5026666666663</v>
      </c>
    </row>
    <row r="1611" spans="1:7" x14ac:dyDescent="0.25">
      <c r="A1611" s="96">
        <v>42747</v>
      </c>
      <c r="B1611" s="101">
        <v>4447</v>
      </c>
      <c r="C1611" s="2" t="s">
        <v>1380</v>
      </c>
      <c r="D1611" s="16" t="s">
        <v>1098</v>
      </c>
      <c r="E1611" s="98">
        <v>1</v>
      </c>
      <c r="F1611" s="103">
        <v>0</v>
      </c>
      <c r="G1611" s="103">
        <v>1</v>
      </c>
    </row>
    <row r="1612" spans="1:7" x14ac:dyDescent="0.25">
      <c r="A1612" s="96">
        <v>40089</v>
      </c>
      <c r="B1612" s="101">
        <v>1900</v>
      </c>
      <c r="C1612" s="2" t="s">
        <v>1380</v>
      </c>
      <c r="D1612" s="16" t="s">
        <v>1099</v>
      </c>
      <c r="E1612" s="98">
        <v>24905.200000000001</v>
      </c>
      <c r="F1612" s="103">
        <v>24904.2</v>
      </c>
      <c r="G1612" s="103">
        <v>1</v>
      </c>
    </row>
    <row r="1613" spans="1:7" x14ac:dyDescent="0.25">
      <c r="A1613" s="96">
        <v>40772</v>
      </c>
      <c r="B1613" s="101">
        <v>2830</v>
      </c>
      <c r="C1613" s="2" t="s">
        <v>1380</v>
      </c>
      <c r="D1613" s="16" t="s">
        <v>1100</v>
      </c>
      <c r="E1613" s="98">
        <v>365.4</v>
      </c>
      <c r="F1613" s="103">
        <v>363.4</v>
      </c>
      <c r="G1613" s="103">
        <v>1</v>
      </c>
    </row>
    <row r="1614" spans="1:7" x14ac:dyDescent="0.25">
      <c r="A1614" s="96">
        <v>42154</v>
      </c>
      <c r="B1614" s="101">
        <v>3571</v>
      </c>
      <c r="C1614" s="2" t="s">
        <v>1380</v>
      </c>
      <c r="D1614" s="16" t="s">
        <v>1101</v>
      </c>
      <c r="E1614" s="98">
        <v>2360</v>
      </c>
      <c r="F1614" s="103">
        <v>1750.3333333333335</v>
      </c>
      <c r="G1614" s="103">
        <v>609.66666666666652</v>
      </c>
    </row>
    <row r="1615" spans="1:7" x14ac:dyDescent="0.25">
      <c r="A1615" s="96">
        <v>40089</v>
      </c>
      <c r="B1615" s="101">
        <v>1901</v>
      </c>
      <c r="C1615" s="2" t="s">
        <v>1380</v>
      </c>
      <c r="D1615" s="16" t="s">
        <v>1102</v>
      </c>
      <c r="E1615" s="98">
        <v>1</v>
      </c>
      <c r="F1615" s="103">
        <v>0</v>
      </c>
      <c r="G1615" s="103">
        <v>1</v>
      </c>
    </row>
    <row r="1616" spans="1:7" x14ac:dyDescent="0.25">
      <c r="A1616" s="96">
        <v>42494</v>
      </c>
      <c r="B1616" s="101">
        <v>3937</v>
      </c>
      <c r="C1616" s="2" t="s">
        <v>1380</v>
      </c>
      <c r="D1616" s="16" t="s">
        <v>1103</v>
      </c>
      <c r="E1616" s="98">
        <v>104194</v>
      </c>
      <c r="F1616" s="103">
        <v>66857.816666666666</v>
      </c>
      <c r="G1616" s="103">
        <v>37336.183333333334</v>
      </c>
    </row>
    <row r="1617" spans="1:7" x14ac:dyDescent="0.25">
      <c r="A1617" s="96">
        <v>43313</v>
      </c>
      <c r="B1617" s="101">
        <v>4976</v>
      </c>
      <c r="C1617" s="2" t="s">
        <v>1380</v>
      </c>
      <c r="D1617" s="16" t="s">
        <v>1104</v>
      </c>
      <c r="E1617" s="98">
        <v>79650</v>
      </c>
      <c r="F1617" s="103">
        <v>33187.5</v>
      </c>
      <c r="G1617" s="103">
        <v>46462.5</v>
      </c>
    </row>
    <row r="1618" spans="1:7" x14ac:dyDescent="0.25">
      <c r="A1618" s="96">
        <v>43313</v>
      </c>
      <c r="B1618" s="101">
        <v>4977</v>
      </c>
      <c r="C1618" s="2" t="s">
        <v>1380</v>
      </c>
      <c r="D1618" s="16" t="s">
        <v>1105</v>
      </c>
      <c r="E1618" s="98">
        <v>79650</v>
      </c>
      <c r="F1618" s="103">
        <v>33187.5</v>
      </c>
      <c r="G1618" s="103">
        <v>46462.5</v>
      </c>
    </row>
    <row r="1619" spans="1:7" x14ac:dyDescent="0.25">
      <c r="A1619" s="96">
        <v>42905</v>
      </c>
      <c r="B1619" s="101">
        <v>4717</v>
      </c>
      <c r="C1619" s="2" t="s">
        <v>1380</v>
      </c>
      <c r="D1619" s="16" t="s">
        <v>1020</v>
      </c>
      <c r="E1619" s="98">
        <v>6372</v>
      </c>
      <c r="F1619" s="103">
        <v>6372</v>
      </c>
      <c r="G1619" s="103">
        <v>1</v>
      </c>
    </row>
    <row r="1620" spans="1:7" x14ac:dyDescent="0.25">
      <c r="A1620" s="96">
        <v>41864</v>
      </c>
      <c r="B1620" s="101">
        <v>3198</v>
      </c>
      <c r="C1620" s="2" t="s">
        <v>1380</v>
      </c>
      <c r="D1620" s="16" t="s">
        <v>1106</v>
      </c>
      <c r="E1620" s="98">
        <v>4702.37</v>
      </c>
      <c r="F1620" s="103">
        <v>3840.2688333333331</v>
      </c>
      <c r="G1620" s="103">
        <v>862.10116666666681</v>
      </c>
    </row>
    <row r="1621" spans="1:7" x14ac:dyDescent="0.25">
      <c r="A1621" s="110"/>
      <c r="B1621" s="111"/>
      <c r="C1621" s="112"/>
      <c r="D1621" s="113"/>
      <c r="E1621" s="114"/>
      <c r="F1621" s="105"/>
      <c r="G1621" s="105"/>
    </row>
    <row r="1622" spans="1:7" ht="15.75" x14ac:dyDescent="0.25">
      <c r="A1622" s="162" t="s">
        <v>31</v>
      </c>
      <c r="B1622" s="209" t="s">
        <v>1131</v>
      </c>
      <c r="C1622" s="210"/>
      <c r="D1622" s="210"/>
      <c r="E1622" s="148"/>
      <c r="F1622" s="148"/>
      <c r="G1622" s="148"/>
    </row>
    <row r="1623" spans="1:7" ht="12.75" customHeight="1" x14ac:dyDescent="0.2">
      <c r="A1623" s="204" t="s">
        <v>1</v>
      </c>
      <c r="B1623" s="205"/>
      <c r="C1623" s="205"/>
      <c r="D1623" s="205"/>
      <c r="E1623" s="205"/>
      <c r="F1623" s="205"/>
      <c r="G1623" s="206"/>
    </row>
    <row r="1624" spans="1:7" ht="30" x14ac:dyDescent="0.2">
      <c r="A1624" s="163" t="s">
        <v>2</v>
      </c>
      <c r="B1624" s="164" t="s">
        <v>3</v>
      </c>
      <c r="C1624" s="1" t="s">
        <v>4</v>
      </c>
      <c r="D1624" s="8" t="s">
        <v>5</v>
      </c>
      <c r="E1624" s="130" t="s">
        <v>6</v>
      </c>
      <c r="F1624" s="131" t="s">
        <v>7</v>
      </c>
      <c r="G1624" s="131" t="s">
        <v>8</v>
      </c>
    </row>
    <row r="1625" spans="1:7" x14ac:dyDescent="0.25">
      <c r="A1625" s="96">
        <v>42017</v>
      </c>
      <c r="B1625" s="101">
        <v>3288</v>
      </c>
      <c r="C1625" s="2" t="s">
        <v>1380</v>
      </c>
      <c r="D1625" s="16" t="s">
        <v>1108</v>
      </c>
      <c r="E1625" s="98">
        <v>27996.52</v>
      </c>
      <c r="F1625" s="103">
        <v>27995.52</v>
      </c>
      <c r="G1625" s="103">
        <v>1</v>
      </c>
    </row>
    <row r="1626" spans="1:7" x14ac:dyDescent="0.25">
      <c r="A1626" s="96">
        <v>43105</v>
      </c>
      <c r="B1626" s="101">
        <v>4816</v>
      </c>
      <c r="C1626" s="2" t="s">
        <v>1380</v>
      </c>
      <c r="D1626" s="16" t="s">
        <v>70</v>
      </c>
      <c r="E1626" s="98">
        <v>43734</v>
      </c>
      <c r="F1626" s="103">
        <v>43732</v>
      </c>
      <c r="G1626" s="103">
        <v>2</v>
      </c>
    </row>
    <row r="1627" spans="1:7" x14ac:dyDescent="0.25">
      <c r="A1627" s="96">
        <v>42888</v>
      </c>
      <c r="B1627" s="101">
        <v>4701</v>
      </c>
      <c r="C1627" s="2" t="s">
        <v>1380</v>
      </c>
      <c r="D1627" s="16" t="s">
        <v>1109</v>
      </c>
      <c r="E1627" s="98">
        <v>21594</v>
      </c>
      <c r="F1627" s="103">
        <v>21593</v>
      </c>
      <c r="G1627" s="103">
        <v>1</v>
      </c>
    </row>
    <row r="1628" spans="1:7" x14ac:dyDescent="0.25">
      <c r="A1628" s="96">
        <v>42018</v>
      </c>
      <c r="B1628" s="101">
        <v>3287</v>
      </c>
      <c r="C1628" s="2" t="s">
        <v>1380</v>
      </c>
      <c r="D1628" s="16" t="s">
        <v>1110</v>
      </c>
      <c r="E1628" s="98">
        <v>5166.01</v>
      </c>
      <c r="F1628" s="103">
        <v>5165.01</v>
      </c>
      <c r="G1628" s="103">
        <v>1</v>
      </c>
    </row>
    <row r="1629" spans="1:7" x14ac:dyDescent="0.25">
      <c r="A1629" s="96">
        <v>43105</v>
      </c>
      <c r="B1629" s="101">
        <v>4817</v>
      </c>
      <c r="C1629" s="2" t="s">
        <v>1380</v>
      </c>
      <c r="D1629" s="16" t="s">
        <v>1111</v>
      </c>
      <c r="E1629" s="98">
        <v>5000</v>
      </c>
      <c r="F1629" s="103">
        <v>4998</v>
      </c>
      <c r="G1629" s="103">
        <v>2</v>
      </c>
    </row>
    <row r="1630" spans="1:7" x14ac:dyDescent="0.25">
      <c r="A1630" s="96">
        <v>43105</v>
      </c>
      <c r="B1630" s="101">
        <v>4504</v>
      </c>
      <c r="C1630" s="2" t="s">
        <v>1380</v>
      </c>
      <c r="D1630" s="16" t="s">
        <v>726</v>
      </c>
      <c r="E1630" s="98">
        <v>36108</v>
      </c>
      <c r="F1630" s="103">
        <v>36106</v>
      </c>
      <c r="G1630" s="103">
        <v>2</v>
      </c>
    </row>
    <row r="1631" spans="1:7" x14ac:dyDescent="0.25">
      <c r="A1631" s="96">
        <v>38108</v>
      </c>
      <c r="B1631" s="101">
        <v>1523</v>
      </c>
      <c r="C1631" s="2" t="s">
        <v>1380</v>
      </c>
      <c r="D1631" s="16" t="s">
        <v>1112</v>
      </c>
      <c r="E1631" s="98">
        <v>1</v>
      </c>
      <c r="F1631" s="103">
        <v>0</v>
      </c>
      <c r="G1631" s="103">
        <v>1</v>
      </c>
    </row>
    <row r="1632" spans="1:7" x14ac:dyDescent="0.25">
      <c r="A1632" s="96">
        <v>42017</v>
      </c>
      <c r="B1632" s="101">
        <v>3290</v>
      </c>
      <c r="C1632" s="2" t="s">
        <v>1380</v>
      </c>
      <c r="D1632" s="16" t="s">
        <v>1113</v>
      </c>
      <c r="E1632" s="98">
        <v>27996.52</v>
      </c>
      <c r="F1632" s="103">
        <v>27995.52</v>
      </c>
      <c r="G1632" s="103">
        <v>1</v>
      </c>
    </row>
    <row r="1633" spans="1:7" x14ac:dyDescent="0.25">
      <c r="A1633" s="96">
        <v>42017</v>
      </c>
      <c r="B1633" s="101">
        <v>3291</v>
      </c>
      <c r="C1633" s="2" t="s">
        <v>1380</v>
      </c>
      <c r="D1633" s="16" t="s">
        <v>1114</v>
      </c>
      <c r="E1633" s="98">
        <v>5166.01</v>
      </c>
      <c r="F1633" s="103">
        <v>5165.01</v>
      </c>
      <c r="G1633" s="103">
        <v>1</v>
      </c>
    </row>
    <row r="1634" spans="1:7" x14ac:dyDescent="0.25">
      <c r="A1634" s="96">
        <v>42017</v>
      </c>
      <c r="B1634" s="101">
        <v>3292</v>
      </c>
      <c r="C1634" s="2" t="s">
        <v>1380</v>
      </c>
      <c r="D1634" s="16" t="s">
        <v>1115</v>
      </c>
      <c r="E1634" s="98">
        <v>500</v>
      </c>
      <c r="F1634" s="103">
        <v>499</v>
      </c>
      <c r="G1634" s="103">
        <v>1</v>
      </c>
    </row>
    <row r="1635" spans="1:7" x14ac:dyDescent="0.25">
      <c r="A1635" s="96">
        <v>39001</v>
      </c>
      <c r="B1635" s="101">
        <v>1517</v>
      </c>
      <c r="C1635" s="2" t="s">
        <v>1380</v>
      </c>
      <c r="D1635" s="16" t="s">
        <v>1116</v>
      </c>
      <c r="E1635" s="98">
        <v>6786</v>
      </c>
      <c r="F1635" s="103">
        <v>6785</v>
      </c>
      <c r="G1635" s="103">
        <v>1</v>
      </c>
    </row>
    <row r="1636" spans="1:7" x14ac:dyDescent="0.25">
      <c r="A1636" s="96">
        <v>39001</v>
      </c>
      <c r="B1636" s="101">
        <v>1547</v>
      </c>
      <c r="C1636" s="2" t="s">
        <v>1380</v>
      </c>
      <c r="D1636" s="16" t="s">
        <v>167</v>
      </c>
      <c r="E1636" s="98">
        <v>1</v>
      </c>
      <c r="F1636" s="103">
        <v>0</v>
      </c>
      <c r="G1636" s="103">
        <v>1</v>
      </c>
    </row>
    <row r="1637" spans="1:7" x14ac:dyDescent="0.25">
      <c r="A1637" s="96">
        <v>43105</v>
      </c>
      <c r="B1637" s="101">
        <v>4804</v>
      </c>
      <c r="C1637" s="2" t="s">
        <v>1380</v>
      </c>
      <c r="D1637" s="16" t="s">
        <v>1117</v>
      </c>
      <c r="E1637" s="98">
        <v>12036</v>
      </c>
      <c r="F1637" s="103">
        <v>5717.0999999999995</v>
      </c>
      <c r="G1637" s="103">
        <v>6318.9000000000005</v>
      </c>
    </row>
    <row r="1638" spans="1:7" x14ac:dyDescent="0.25">
      <c r="A1638" s="96">
        <v>43105</v>
      </c>
      <c r="B1638" s="101">
        <v>4806</v>
      </c>
      <c r="C1638" s="2" t="s">
        <v>1380</v>
      </c>
      <c r="D1638" s="16" t="s">
        <v>1118</v>
      </c>
      <c r="E1638" s="98">
        <v>7050.5</v>
      </c>
      <c r="F1638" s="103">
        <v>3348.9874999999997</v>
      </c>
      <c r="G1638" s="103">
        <v>3701.5125000000003</v>
      </c>
    </row>
    <row r="1639" spans="1:7" x14ac:dyDescent="0.25">
      <c r="A1639" s="96">
        <v>39001</v>
      </c>
      <c r="B1639" s="101">
        <v>1549</v>
      </c>
      <c r="C1639" s="2" t="s">
        <v>1380</v>
      </c>
      <c r="D1639" s="16" t="s">
        <v>1012</v>
      </c>
      <c r="E1639" s="98">
        <v>1</v>
      </c>
      <c r="F1639" s="103">
        <v>0</v>
      </c>
      <c r="G1639" s="103">
        <v>1</v>
      </c>
    </row>
    <row r="1640" spans="1:7" x14ac:dyDescent="0.25">
      <c r="A1640" s="96">
        <v>39001</v>
      </c>
      <c r="B1640" s="101">
        <v>1518</v>
      </c>
      <c r="C1640" s="2" t="s">
        <v>1380</v>
      </c>
      <c r="D1640" s="16" t="s">
        <v>1119</v>
      </c>
      <c r="E1640" s="98">
        <v>9048</v>
      </c>
      <c r="F1640" s="103">
        <v>9047</v>
      </c>
      <c r="G1640" s="103">
        <v>1</v>
      </c>
    </row>
    <row r="1641" spans="1:7" x14ac:dyDescent="0.25">
      <c r="A1641" s="96">
        <v>39001</v>
      </c>
      <c r="B1641" s="101">
        <v>1498</v>
      </c>
      <c r="C1641" s="2" t="s">
        <v>1380</v>
      </c>
      <c r="D1641" s="16" t="s">
        <v>1120</v>
      </c>
      <c r="E1641" s="98">
        <v>12760</v>
      </c>
      <c r="F1641" s="103">
        <v>12759</v>
      </c>
      <c r="G1641" s="103">
        <v>1</v>
      </c>
    </row>
    <row r="1642" spans="1:7" x14ac:dyDescent="0.25">
      <c r="A1642" s="96">
        <v>39001</v>
      </c>
      <c r="B1642" s="101">
        <v>1501</v>
      </c>
      <c r="C1642" s="2" t="s">
        <v>1380</v>
      </c>
      <c r="D1642" s="16" t="s">
        <v>1015</v>
      </c>
      <c r="E1642" s="98">
        <v>13630</v>
      </c>
      <c r="F1642" s="103">
        <v>13629</v>
      </c>
      <c r="G1642" s="103">
        <v>1</v>
      </c>
    </row>
    <row r="1643" spans="1:7" x14ac:dyDescent="0.25">
      <c r="A1643" s="96">
        <v>42975</v>
      </c>
      <c r="B1643" s="101">
        <v>4742</v>
      </c>
      <c r="C1643" s="2" t="s">
        <v>1380</v>
      </c>
      <c r="D1643" s="16" t="s">
        <v>1121</v>
      </c>
      <c r="E1643" s="98">
        <v>7495</v>
      </c>
      <c r="F1643" s="103">
        <v>7495</v>
      </c>
      <c r="G1643" s="103">
        <v>1</v>
      </c>
    </row>
    <row r="1644" spans="1:7" x14ac:dyDescent="0.25">
      <c r="A1644" s="96">
        <v>42615</v>
      </c>
      <c r="B1644" s="101">
        <v>4269</v>
      </c>
      <c r="C1644" s="2" t="s">
        <v>1380</v>
      </c>
      <c r="D1644" s="16" t="s">
        <v>1078</v>
      </c>
      <c r="E1644" s="98">
        <v>1</v>
      </c>
      <c r="F1644" s="103">
        <v>0</v>
      </c>
      <c r="G1644" s="103">
        <v>1</v>
      </c>
    </row>
    <row r="1645" spans="1:7" x14ac:dyDescent="0.25">
      <c r="A1645" s="96">
        <v>42026</v>
      </c>
      <c r="B1645" s="101">
        <v>3298</v>
      </c>
      <c r="C1645" s="2" t="s">
        <v>1380</v>
      </c>
      <c r="D1645" s="16" t="s">
        <v>1122</v>
      </c>
      <c r="E1645" s="98">
        <v>6903</v>
      </c>
      <c r="F1645" s="103">
        <v>5349.8249999999998</v>
      </c>
      <c r="G1645" s="103">
        <v>1553.1750000000002</v>
      </c>
    </row>
    <row r="1646" spans="1:7" x14ac:dyDescent="0.25">
      <c r="A1646" s="96">
        <v>39001</v>
      </c>
      <c r="B1646" s="101">
        <v>1514</v>
      </c>
      <c r="C1646" s="2" t="s">
        <v>1380</v>
      </c>
      <c r="D1646" s="16" t="s">
        <v>1123</v>
      </c>
      <c r="E1646" s="98">
        <v>8004</v>
      </c>
      <c r="F1646" s="103">
        <v>8003</v>
      </c>
      <c r="G1646" s="103">
        <v>1</v>
      </c>
    </row>
    <row r="1647" spans="1:7" x14ac:dyDescent="0.25">
      <c r="A1647" s="96">
        <v>42026</v>
      </c>
      <c r="B1647" s="101">
        <v>3293</v>
      </c>
      <c r="C1647" s="2" t="s">
        <v>1380</v>
      </c>
      <c r="D1647" s="16" t="s">
        <v>1124</v>
      </c>
      <c r="E1647" s="98">
        <v>7788</v>
      </c>
      <c r="F1647" s="103">
        <v>6035.6999999999989</v>
      </c>
      <c r="G1647" s="103">
        <v>1752.3000000000011</v>
      </c>
    </row>
    <row r="1648" spans="1:7" x14ac:dyDescent="0.25">
      <c r="A1648" s="96">
        <v>39001</v>
      </c>
      <c r="B1648" s="101">
        <v>1505</v>
      </c>
      <c r="C1648" s="2" t="s">
        <v>1380</v>
      </c>
      <c r="D1648" s="16" t="s">
        <v>1125</v>
      </c>
      <c r="E1648" s="98">
        <v>1856</v>
      </c>
      <c r="F1648" s="103">
        <v>1855</v>
      </c>
      <c r="G1648" s="103">
        <v>1</v>
      </c>
    </row>
    <row r="1649" spans="1:7" x14ac:dyDescent="0.25">
      <c r="A1649" s="96">
        <v>39001</v>
      </c>
      <c r="B1649" s="101">
        <v>1506</v>
      </c>
      <c r="C1649" s="2" t="s">
        <v>1380</v>
      </c>
      <c r="D1649" s="16" t="s">
        <v>1125</v>
      </c>
      <c r="E1649" s="98">
        <v>1856</v>
      </c>
      <c r="F1649" s="103">
        <v>1855</v>
      </c>
      <c r="G1649" s="103">
        <v>1</v>
      </c>
    </row>
    <row r="1650" spans="1:7" x14ac:dyDescent="0.25">
      <c r="A1650" s="96">
        <v>39001</v>
      </c>
      <c r="B1650" s="101">
        <v>1507</v>
      </c>
      <c r="C1650" s="2" t="s">
        <v>1380</v>
      </c>
      <c r="D1650" s="16" t="s">
        <v>1125</v>
      </c>
      <c r="E1650" s="98">
        <v>1856</v>
      </c>
      <c r="F1650" s="103">
        <v>1855</v>
      </c>
      <c r="G1650" s="103">
        <v>1</v>
      </c>
    </row>
    <row r="1651" spans="1:7" x14ac:dyDescent="0.25">
      <c r="A1651" s="96">
        <v>42026</v>
      </c>
      <c r="B1651" s="101">
        <v>3294</v>
      </c>
      <c r="C1651" s="2" t="s">
        <v>1380</v>
      </c>
      <c r="D1651" s="16" t="s">
        <v>1126</v>
      </c>
      <c r="E1651" s="98">
        <v>5799.7</v>
      </c>
      <c r="F1651" s="103">
        <v>4494.7675000000008</v>
      </c>
      <c r="G1651" s="103">
        <v>1304.932499999999</v>
      </c>
    </row>
    <row r="1652" spans="1:7" x14ac:dyDescent="0.25">
      <c r="A1652" s="96">
        <v>43105</v>
      </c>
      <c r="B1652" s="101">
        <v>4805</v>
      </c>
      <c r="C1652" s="2" t="s">
        <v>1380</v>
      </c>
      <c r="D1652" s="16" t="s">
        <v>240</v>
      </c>
      <c r="E1652" s="98">
        <v>6608</v>
      </c>
      <c r="F1652" s="103">
        <v>3138.7999999999997</v>
      </c>
      <c r="G1652" s="103">
        <v>3469.2000000000003</v>
      </c>
    </row>
    <row r="1653" spans="1:7" x14ac:dyDescent="0.25">
      <c r="A1653" s="96">
        <v>39001</v>
      </c>
      <c r="B1653" s="101">
        <v>1504</v>
      </c>
      <c r="C1653" s="2" t="s">
        <v>1380</v>
      </c>
      <c r="D1653" s="16" t="s">
        <v>1127</v>
      </c>
      <c r="E1653" s="98">
        <v>3422</v>
      </c>
      <c r="F1653" s="103">
        <v>3421</v>
      </c>
      <c r="G1653" s="103">
        <v>1</v>
      </c>
    </row>
    <row r="1654" spans="1:7" x14ac:dyDescent="0.25">
      <c r="A1654" s="96">
        <v>42026</v>
      </c>
      <c r="B1654" s="101">
        <v>3297</v>
      </c>
      <c r="C1654" s="2" t="s">
        <v>1380</v>
      </c>
      <c r="D1654" s="16" t="s">
        <v>1128</v>
      </c>
      <c r="E1654" s="98">
        <v>11811.8</v>
      </c>
      <c r="F1654" s="103">
        <v>9154.1449999999986</v>
      </c>
      <c r="G1654" s="103">
        <v>2657.6550000000007</v>
      </c>
    </row>
    <row r="1655" spans="1:7" x14ac:dyDescent="0.25">
      <c r="A1655" s="96">
        <v>42026</v>
      </c>
      <c r="B1655" s="101">
        <v>3296</v>
      </c>
      <c r="C1655" s="2" t="s">
        <v>1380</v>
      </c>
      <c r="D1655" s="16" t="s">
        <v>1129</v>
      </c>
      <c r="E1655" s="98">
        <v>15340</v>
      </c>
      <c r="F1655" s="103">
        <v>11888.5</v>
      </c>
      <c r="G1655" s="103">
        <v>3451.5</v>
      </c>
    </row>
    <row r="1656" spans="1:7" x14ac:dyDescent="0.25">
      <c r="A1656" s="96">
        <v>42026</v>
      </c>
      <c r="B1656" s="101">
        <v>3295</v>
      </c>
      <c r="C1656" s="2" t="s">
        <v>1380</v>
      </c>
      <c r="D1656" s="16" t="s">
        <v>1130</v>
      </c>
      <c r="E1656" s="98">
        <v>19175</v>
      </c>
      <c r="F1656" s="103">
        <v>14860.625</v>
      </c>
      <c r="G1656" s="103">
        <v>4314.375</v>
      </c>
    </row>
    <row r="1657" spans="1:7" x14ac:dyDescent="0.25">
      <c r="A1657" s="96">
        <v>42905</v>
      </c>
      <c r="B1657" s="101">
        <v>4719</v>
      </c>
      <c r="C1657" s="2" t="s">
        <v>1380</v>
      </c>
      <c r="D1657" s="16" t="s">
        <v>1020</v>
      </c>
      <c r="E1657" s="98">
        <v>6372</v>
      </c>
      <c r="F1657" s="103">
        <v>6371</v>
      </c>
      <c r="G1657" s="103">
        <v>1</v>
      </c>
    </row>
    <row r="1658" spans="1:7" x14ac:dyDescent="0.25">
      <c r="A1658" s="172"/>
      <c r="B1658" s="172"/>
      <c r="C1658" s="19"/>
      <c r="D1658" s="16"/>
      <c r="E1658" s="137"/>
      <c r="F1658" s="138"/>
      <c r="G1658" s="138"/>
    </row>
    <row r="1660" spans="1:7" ht="15.75" x14ac:dyDescent="0.25">
      <c r="A1660" s="162" t="s">
        <v>31</v>
      </c>
      <c r="B1660" s="209" t="s">
        <v>1225</v>
      </c>
      <c r="C1660" s="210"/>
      <c r="D1660" s="210"/>
      <c r="E1660" s="129"/>
      <c r="F1660" s="129"/>
      <c r="G1660" s="128"/>
    </row>
    <row r="1661" spans="1:7" ht="12.75" customHeight="1" x14ac:dyDescent="0.2">
      <c r="A1661" s="204" t="s">
        <v>1</v>
      </c>
      <c r="B1661" s="205"/>
      <c r="C1661" s="205"/>
      <c r="D1661" s="205"/>
      <c r="E1661" s="205"/>
      <c r="F1661" s="205"/>
      <c r="G1661" s="206"/>
    </row>
    <row r="1662" spans="1:7" ht="30" x14ac:dyDescent="0.2">
      <c r="A1662" s="163" t="s">
        <v>2</v>
      </c>
      <c r="B1662" s="164" t="s">
        <v>3</v>
      </c>
      <c r="C1662" s="1" t="s">
        <v>4</v>
      </c>
      <c r="D1662" s="8" t="s">
        <v>5</v>
      </c>
      <c r="E1662" s="130" t="s">
        <v>6</v>
      </c>
      <c r="F1662" s="131" t="s">
        <v>7</v>
      </c>
      <c r="G1662" s="131" t="s">
        <v>8</v>
      </c>
    </row>
    <row r="1663" spans="1:7" x14ac:dyDescent="0.25">
      <c r="A1663" s="96">
        <v>43809</v>
      </c>
      <c r="B1663" s="101">
        <v>5327</v>
      </c>
      <c r="C1663" s="2" t="s">
        <v>1380</v>
      </c>
      <c r="D1663" s="16" t="s">
        <v>1133</v>
      </c>
      <c r="E1663" s="98">
        <v>14490</v>
      </c>
      <c r="F1663" s="103">
        <v>13685</v>
      </c>
      <c r="G1663" s="103">
        <v>805</v>
      </c>
    </row>
    <row r="1664" spans="1:7" x14ac:dyDescent="0.25">
      <c r="A1664" s="96">
        <v>43521</v>
      </c>
      <c r="B1664" s="101">
        <v>5169</v>
      </c>
      <c r="C1664" s="2" t="s">
        <v>1380</v>
      </c>
      <c r="D1664" s="16" t="s">
        <v>1134</v>
      </c>
      <c r="E1664" s="98">
        <v>5490.61</v>
      </c>
      <c r="F1664" s="103">
        <v>5490.61</v>
      </c>
      <c r="G1664" s="103">
        <v>1</v>
      </c>
    </row>
    <row r="1665" spans="1:7" x14ac:dyDescent="0.25">
      <c r="A1665" s="96">
        <v>42789</v>
      </c>
      <c r="B1665" s="101">
        <v>4590</v>
      </c>
      <c r="C1665" s="2" t="s">
        <v>1380</v>
      </c>
      <c r="D1665" s="16" t="s">
        <v>1135</v>
      </c>
      <c r="E1665" s="98">
        <v>34220</v>
      </c>
      <c r="F1665" s="103">
        <v>34219</v>
      </c>
      <c r="G1665" s="103">
        <v>1</v>
      </c>
    </row>
    <row r="1666" spans="1:7" x14ac:dyDescent="0.25">
      <c r="A1666" s="96">
        <v>41780</v>
      </c>
      <c r="B1666" s="101">
        <v>3166</v>
      </c>
      <c r="C1666" s="2" t="s">
        <v>1380</v>
      </c>
      <c r="D1666" s="16" t="s">
        <v>1136</v>
      </c>
      <c r="E1666" s="98">
        <v>5310</v>
      </c>
      <c r="F1666" s="103">
        <v>5309</v>
      </c>
      <c r="G1666" s="103">
        <v>1</v>
      </c>
    </row>
    <row r="1667" spans="1:7" x14ac:dyDescent="0.25">
      <c r="A1667" s="96">
        <v>42094</v>
      </c>
      <c r="B1667" s="101">
        <v>3413</v>
      </c>
      <c r="C1667" s="2" t="s">
        <v>1380</v>
      </c>
      <c r="D1667" s="16" t="s">
        <v>729</v>
      </c>
      <c r="E1667" s="98">
        <v>8900</v>
      </c>
      <c r="F1667" s="103">
        <v>8899</v>
      </c>
      <c r="G1667" s="103">
        <v>1</v>
      </c>
    </row>
    <row r="1668" spans="1:7" x14ac:dyDescent="0.25">
      <c r="A1668" s="96">
        <v>43252</v>
      </c>
      <c r="B1668" s="101">
        <v>4905</v>
      </c>
      <c r="C1668" s="2" t="s">
        <v>1380</v>
      </c>
      <c r="D1668" s="16" t="s">
        <v>1137</v>
      </c>
      <c r="E1668" s="98">
        <v>9546.8700000000008</v>
      </c>
      <c r="F1668" s="103">
        <v>4136.9770000000008</v>
      </c>
      <c r="G1668" s="103">
        <v>5409.893</v>
      </c>
    </row>
    <row r="1669" spans="1:7" x14ac:dyDescent="0.25">
      <c r="A1669" s="96">
        <v>43749</v>
      </c>
      <c r="B1669" s="101">
        <v>5294</v>
      </c>
      <c r="C1669" s="2" t="s">
        <v>1380</v>
      </c>
      <c r="D1669" s="16" t="s">
        <v>1138</v>
      </c>
      <c r="E1669" s="98">
        <v>903350</v>
      </c>
      <c r="F1669" s="103">
        <v>542010</v>
      </c>
      <c r="G1669" s="103">
        <v>361340</v>
      </c>
    </row>
    <row r="1670" spans="1:7" x14ac:dyDescent="0.25">
      <c r="A1670" s="96">
        <v>42198</v>
      </c>
      <c r="B1670" s="101">
        <v>3772</v>
      </c>
      <c r="C1670" s="2" t="s">
        <v>1380</v>
      </c>
      <c r="D1670" s="16" t="s">
        <v>1139</v>
      </c>
      <c r="E1670" s="98">
        <v>20060</v>
      </c>
      <c r="F1670" s="103">
        <v>20059</v>
      </c>
      <c r="G1670" s="103">
        <v>1</v>
      </c>
    </row>
    <row r="1671" spans="1:7" x14ac:dyDescent="0.25">
      <c r="A1671" s="96">
        <v>43976</v>
      </c>
      <c r="B1671" s="101">
        <v>5331</v>
      </c>
      <c r="C1671" s="2" t="s">
        <v>1380</v>
      </c>
      <c r="D1671" s="16" t="s">
        <v>1140</v>
      </c>
      <c r="E1671" s="98">
        <v>3351.2</v>
      </c>
      <c r="F1671" s="103">
        <v>809.87333333333333</v>
      </c>
      <c r="G1671" s="103">
        <v>2541.3266666666664</v>
      </c>
    </row>
    <row r="1672" spans="1:7" x14ac:dyDescent="0.25">
      <c r="A1672" s="96">
        <v>43976</v>
      </c>
      <c r="B1672" s="101">
        <v>5332</v>
      </c>
      <c r="C1672" s="2" t="s">
        <v>1380</v>
      </c>
      <c r="D1672" s="16" t="s">
        <v>1140</v>
      </c>
      <c r="E1672" s="98">
        <v>3351.2</v>
      </c>
      <c r="F1672" s="103">
        <v>809.87333333333333</v>
      </c>
      <c r="G1672" s="103">
        <v>2541.3266666666664</v>
      </c>
    </row>
    <row r="1673" spans="1:7" x14ac:dyDescent="0.25">
      <c r="A1673" s="96">
        <v>43483</v>
      </c>
      <c r="B1673" s="101">
        <v>5103</v>
      </c>
      <c r="C1673" s="2" t="s">
        <v>1380</v>
      </c>
      <c r="D1673" s="16" t="s">
        <v>1141</v>
      </c>
      <c r="E1673" s="98">
        <v>9870.7000000000007</v>
      </c>
      <c r="F1673" s="103">
        <v>3701.5125000000003</v>
      </c>
      <c r="G1673" s="103">
        <v>6169.1875</v>
      </c>
    </row>
    <row r="1674" spans="1:7" x14ac:dyDescent="0.25">
      <c r="A1674" s="96">
        <v>43483</v>
      </c>
      <c r="B1674" s="101">
        <v>5104</v>
      </c>
      <c r="C1674" s="2" t="s">
        <v>1380</v>
      </c>
      <c r="D1674" s="16" t="s">
        <v>1141</v>
      </c>
      <c r="E1674" s="98">
        <v>9870.7000000000007</v>
      </c>
      <c r="F1674" s="103">
        <v>3701.5125000000003</v>
      </c>
      <c r="G1674" s="103">
        <v>6169.1875</v>
      </c>
    </row>
    <row r="1675" spans="1:7" x14ac:dyDescent="0.25">
      <c r="A1675" s="96">
        <v>43483</v>
      </c>
      <c r="B1675" s="101">
        <v>5105</v>
      </c>
      <c r="C1675" s="2" t="s">
        <v>1380</v>
      </c>
      <c r="D1675" s="16" t="s">
        <v>1142</v>
      </c>
      <c r="E1675" s="98">
        <v>8413.4</v>
      </c>
      <c r="F1675" s="103">
        <v>3155.0250000000001</v>
      </c>
      <c r="G1675" s="103">
        <v>5258.375</v>
      </c>
    </row>
    <row r="1676" spans="1:7" x14ac:dyDescent="0.25">
      <c r="A1676" s="96">
        <v>43483</v>
      </c>
      <c r="B1676" s="101">
        <v>5106</v>
      </c>
      <c r="C1676" s="2" t="s">
        <v>1380</v>
      </c>
      <c r="D1676" s="16" t="s">
        <v>819</v>
      </c>
      <c r="E1676" s="98">
        <v>8301.2999999999993</v>
      </c>
      <c r="F1676" s="103">
        <v>3112.9874999999997</v>
      </c>
      <c r="G1676" s="103">
        <v>5188.3125</v>
      </c>
    </row>
    <row r="1677" spans="1:7" x14ac:dyDescent="0.25">
      <c r="A1677" s="96">
        <v>43483</v>
      </c>
      <c r="B1677" s="101">
        <v>5107</v>
      </c>
      <c r="C1677" s="2" t="s">
        <v>1380</v>
      </c>
      <c r="D1677" s="16" t="s">
        <v>819</v>
      </c>
      <c r="E1677" s="98">
        <v>8301.2999999999993</v>
      </c>
      <c r="F1677" s="103">
        <v>3112.9874999999997</v>
      </c>
      <c r="G1677" s="103">
        <v>5188.3125</v>
      </c>
    </row>
    <row r="1678" spans="1:7" x14ac:dyDescent="0.25">
      <c r="A1678" s="96">
        <v>43431</v>
      </c>
      <c r="B1678" s="101">
        <v>5035</v>
      </c>
      <c r="C1678" s="2" t="s">
        <v>1380</v>
      </c>
      <c r="D1678" s="16" t="s">
        <v>1143</v>
      </c>
      <c r="E1678" s="98">
        <v>100000</v>
      </c>
      <c r="F1678" s="103">
        <v>39166.666666666672</v>
      </c>
      <c r="G1678" s="103">
        <v>60833.333333333328</v>
      </c>
    </row>
    <row r="1679" spans="1:7" x14ac:dyDescent="0.25">
      <c r="A1679" s="96">
        <v>43431</v>
      </c>
      <c r="B1679" s="101">
        <v>5036</v>
      </c>
      <c r="C1679" s="2" t="s">
        <v>1380</v>
      </c>
      <c r="D1679" s="16" t="s">
        <v>1144</v>
      </c>
      <c r="E1679" s="98">
        <v>27750.01</v>
      </c>
      <c r="F1679" s="103">
        <v>10868.753916666667</v>
      </c>
      <c r="G1679" s="103">
        <v>16881.256083333334</v>
      </c>
    </row>
    <row r="1680" spans="1:7" x14ac:dyDescent="0.25">
      <c r="A1680" s="96">
        <v>43431</v>
      </c>
      <c r="B1680" s="101">
        <v>5037</v>
      </c>
      <c r="C1680" s="2" t="s">
        <v>1380</v>
      </c>
      <c r="D1680" s="16" t="s">
        <v>1145</v>
      </c>
      <c r="E1680" s="98">
        <v>27750.01</v>
      </c>
      <c r="F1680" s="103">
        <v>10868.753916666667</v>
      </c>
      <c r="G1680" s="103">
        <v>16881.256083333334</v>
      </c>
    </row>
    <row r="1681" spans="1:7" x14ac:dyDescent="0.25">
      <c r="A1681" s="96">
        <v>43431</v>
      </c>
      <c r="B1681" s="101">
        <v>5038</v>
      </c>
      <c r="C1681" s="2" t="s">
        <v>1380</v>
      </c>
      <c r="D1681" s="16" t="s">
        <v>1145</v>
      </c>
      <c r="E1681" s="98">
        <v>27750.01</v>
      </c>
      <c r="F1681" s="103">
        <v>10868.753916666667</v>
      </c>
      <c r="G1681" s="103">
        <v>16881.256083333334</v>
      </c>
    </row>
    <row r="1682" spans="1:7" x14ac:dyDescent="0.25">
      <c r="A1682" s="96">
        <v>43431</v>
      </c>
      <c r="B1682" s="101">
        <v>5039</v>
      </c>
      <c r="C1682" s="2" t="s">
        <v>1380</v>
      </c>
      <c r="D1682" s="16" t="s">
        <v>1145</v>
      </c>
      <c r="E1682" s="98">
        <v>27750.01</v>
      </c>
      <c r="F1682" s="103">
        <v>10868.753916666667</v>
      </c>
      <c r="G1682" s="103">
        <v>16881.256083333334</v>
      </c>
    </row>
    <row r="1683" spans="1:7" x14ac:dyDescent="0.25">
      <c r="A1683" s="96">
        <v>43431</v>
      </c>
      <c r="B1683" s="101">
        <v>5040</v>
      </c>
      <c r="C1683" s="2" t="s">
        <v>1380</v>
      </c>
      <c r="D1683" s="16" t="s">
        <v>1146</v>
      </c>
      <c r="E1683" s="98">
        <v>25125</v>
      </c>
      <c r="F1683" s="103">
        <v>9840.625</v>
      </c>
      <c r="G1683" s="103">
        <v>15284.375</v>
      </c>
    </row>
    <row r="1684" spans="1:7" x14ac:dyDescent="0.25">
      <c r="A1684" s="96">
        <v>43431</v>
      </c>
      <c r="B1684" s="101">
        <v>5041</v>
      </c>
      <c r="C1684" s="2" t="s">
        <v>1380</v>
      </c>
      <c r="D1684" s="16" t="s">
        <v>1146</v>
      </c>
      <c r="E1684" s="98">
        <v>25125</v>
      </c>
      <c r="F1684" s="103">
        <v>9840.625</v>
      </c>
      <c r="G1684" s="103">
        <v>15284.375</v>
      </c>
    </row>
    <row r="1685" spans="1:7" x14ac:dyDescent="0.25">
      <c r="A1685" s="96">
        <v>43431</v>
      </c>
      <c r="B1685" s="101">
        <v>5042</v>
      </c>
      <c r="C1685" s="2" t="s">
        <v>1380</v>
      </c>
      <c r="D1685" s="16" t="s">
        <v>1146</v>
      </c>
      <c r="E1685" s="98">
        <v>25125</v>
      </c>
      <c r="F1685" s="103">
        <v>9840.625</v>
      </c>
      <c r="G1685" s="103">
        <v>15284.375</v>
      </c>
    </row>
    <row r="1686" spans="1:7" x14ac:dyDescent="0.25">
      <c r="A1686" s="96">
        <v>43431</v>
      </c>
      <c r="B1686" s="101">
        <v>5043</v>
      </c>
      <c r="C1686" s="2" t="s">
        <v>1380</v>
      </c>
      <c r="D1686" s="16" t="s">
        <v>1147</v>
      </c>
      <c r="E1686" s="98">
        <v>21654.01</v>
      </c>
      <c r="F1686" s="103">
        <v>8481.1539166666662</v>
      </c>
      <c r="G1686" s="103">
        <v>13172.856083333332</v>
      </c>
    </row>
    <row r="1687" spans="1:7" x14ac:dyDescent="0.25">
      <c r="A1687" s="96">
        <v>43431</v>
      </c>
      <c r="B1687" s="101">
        <v>5044</v>
      </c>
      <c r="C1687" s="2" t="s">
        <v>1380</v>
      </c>
      <c r="D1687" s="16" t="s">
        <v>1148</v>
      </c>
      <c r="E1687" s="98">
        <v>21654.01</v>
      </c>
      <c r="F1687" s="103">
        <v>8481.1539166666662</v>
      </c>
      <c r="G1687" s="103">
        <v>13172.856083333332</v>
      </c>
    </row>
    <row r="1688" spans="1:7" x14ac:dyDescent="0.25">
      <c r="A1688" s="96">
        <v>43431</v>
      </c>
      <c r="B1688" s="101">
        <v>5045</v>
      </c>
      <c r="C1688" s="2" t="s">
        <v>1380</v>
      </c>
      <c r="D1688" s="16" t="s">
        <v>1149</v>
      </c>
      <c r="E1688" s="98">
        <v>17626.009999999998</v>
      </c>
      <c r="F1688" s="103">
        <v>6903.5205833333321</v>
      </c>
      <c r="G1688" s="103">
        <v>10722.489416666667</v>
      </c>
    </row>
    <row r="1689" spans="1:7" x14ac:dyDescent="0.25">
      <c r="A1689" s="96">
        <v>43431</v>
      </c>
      <c r="B1689" s="101">
        <v>5046</v>
      </c>
      <c r="C1689" s="2" t="s">
        <v>1380</v>
      </c>
      <c r="D1689" s="16" t="s">
        <v>1150</v>
      </c>
      <c r="E1689" s="98">
        <v>20896</v>
      </c>
      <c r="F1689" s="103">
        <v>8184.2666666666664</v>
      </c>
      <c r="G1689" s="103">
        <v>12711.733333333334</v>
      </c>
    </row>
    <row r="1690" spans="1:7" x14ac:dyDescent="0.25">
      <c r="A1690" s="96">
        <v>43431</v>
      </c>
      <c r="B1690" s="101">
        <v>5047</v>
      </c>
      <c r="C1690" s="2" t="s">
        <v>1380</v>
      </c>
      <c r="D1690" s="16" t="s">
        <v>1150</v>
      </c>
      <c r="E1690" s="98">
        <v>20896</v>
      </c>
      <c r="F1690" s="103">
        <v>8184.2666666666664</v>
      </c>
      <c r="G1690" s="103">
        <v>12711.733333333334</v>
      </c>
    </row>
    <row r="1691" spans="1:7" x14ac:dyDescent="0.25">
      <c r="A1691" s="96">
        <v>43431</v>
      </c>
      <c r="B1691" s="101">
        <v>5048</v>
      </c>
      <c r="C1691" s="2" t="s">
        <v>1380</v>
      </c>
      <c r="D1691" s="16" t="s">
        <v>1150</v>
      </c>
      <c r="E1691" s="98">
        <v>20896</v>
      </c>
      <c r="F1691" s="103">
        <v>8184.2666666666664</v>
      </c>
      <c r="G1691" s="103">
        <v>12711.733333333334</v>
      </c>
    </row>
    <row r="1692" spans="1:7" x14ac:dyDescent="0.25">
      <c r="A1692" s="96">
        <v>43431</v>
      </c>
      <c r="B1692" s="101">
        <v>5049</v>
      </c>
      <c r="C1692" s="2" t="s">
        <v>1380</v>
      </c>
      <c r="D1692" s="16" t="s">
        <v>1151</v>
      </c>
      <c r="E1692" s="98">
        <v>33740</v>
      </c>
      <c r="F1692" s="103">
        <v>13214.833333333334</v>
      </c>
      <c r="G1692" s="103">
        <v>20525.166666666664</v>
      </c>
    </row>
    <row r="1693" spans="1:7" x14ac:dyDescent="0.25">
      <c r="A1693" s="96">
        <v>43431</v>
      </c>
      <c r="B1693" s="101">
        <v>5050</v>
      </c>
      <c r="C1693" s="2" t="s">
        <v>1380</v>
      </c>
      <c r="D1693" s="16" t="s">
        <v>1152</v>
      </c>
      <c r="E1693" s="98">
        <v>36357.01</v>
      </c>
      <c r="F1693" s="103">
        <v>14239.828916666665</v>
      </c>
      <c r="G1693" s="103">
        <v>22117.181083333337</v>
      </c>
    </row>
    <row r="1694" spans="1:7" x14ac:dyDescent="0.25">
      <c r="A1694" s="96">
        <v>43431</v>
      </c>
      <c r="B1694" s="101">
        <v>5051</v>
      </c>
      <c r="C1694" s="2" t="s">
        <v>1380</v>
      </c>
      <c r="D1694" s="16" t="s">
        <v>1153</v>
      </c>
      <c r="E1694" s="98">
        <v>36357.01</v>
      </c>
      <c r="F1694" s="103">
        <v>14239.828916666665</v>
      </c>
      <c r="G1694" s="103">
        <v>22117.181083333337</v>
      </c>
    </row>
    <row r="1695" spans="1:7" x14ac:dyDescent="0.25">
      <c r="A1695" s="96">
        <v>43431</v>
      </c>
      <c r="B1695" s="101">
        <v>5053</v>
      </c>
      <c r="C1695" s="2" t="s">
        <v>1380</v>
      </c>
      <c r="D1695" s="16" t="s">
        <v>1154</v>
      </c>
      <c r="E1695" s="98">
        <v>23427</v>
      </c>
      <c r="F1695" s="103">
        <v>9175.5749999999989</v>
      </c>
      <c r="G1695" s="103">
        <v>14251.425000000001</v>
      </c>
    </row>
    <row r="1696" spans="1:7" x14ac:dyDescent="0.25">
      <c r="A1696" s="96">
        <v>43431</v>
      </c>
      <c r="B1696" s="101">
        <v>5054</v>
      </c>
      <c r="C1696" s="2" t="s">
        <v>1380</v>
      </c>
      <c r="D1696" s="16" t="s">
        <v>1154</v>
      </c>
      <c r="E1696" s="98">
        <v>23427</v>
      </c>
      <c r="F1696" s="103">
        <v>9175.5749999999989</v>
      </c>
      <c r="G1696" s="103">
        <v>14251.425000000001</v>
      </c>
    </row>
    <row r="1697" spans="1:7" x14ac:dyDescent="0.25">
      <c r="A1697" s="96">
        <v>43431</v>
      </c>
      <c r="B1697" s="101">
        <v>5055</v>
      </c>
      <c r="C1697" s="2" t="s">
        <v>1380</v>
      </c>
      <c r="D1697" s="16" t="s">
        <v>1155</v>
      </c>
      <c r="E1697" s="98">
        <v>26019</v>
      </c>
      <c r="F1697" s="103">
        <v>10190.775000000001</v>
      </c>
      <c r="G1697" s="103">
        <v>15828.224999999999</v>
      </c>
    </row>
    <row r="1698" spans="1:7" x14ac:dyDescent="0.25">
      <c r="A1698" s="96">
        <v>43431</v>
      </c>
      <c r="B1698" s="101">
        <v>5057</v>
      </c>
      <c r="C1698" s="2" t="s">
        <v>1380</v>
      </c>
      <c r="D1698" s="16" t="s">
        <v>1156</v>
      </c>
      <c r="E1698" s="98">
        <v>56000</v>
      </c>
      <c r="F1698" s="103">
        <v>21933.333333333336</v>
      </c>
      <c r="G1698" s="103">
        <v>34066.666666666664</v>
      </c>
    </row>
    <row r="1699" spans="1:7" x14ac:dyDescent="0.25">
      <c r="A1699" s="96">
        <v>43431</v>
      </c>
      <c r="B1699" s="101">
        <v>5058</v>
      </c>
      <c r="C1699" s="2" t="s">
        <v>1380</v>
      </c>
      <c r="D1699" s="16" t="s">
        <v>1156</v>
      </c>
      <c r="E1699" s="98">
        <v>56000</v>
      </c>
      <c r="F1699" s="103">
        <v>21933.333333333336</v>
      </c>
      <c r="G1699" s="103">
        <v>34066.666666666664</v>
      </c>
    </row>
    <row r="1700" spans="1:7" x14ac:dyDescent="0.25">
      <c r="A1700" s="96">
        <v>43431</v>
      </c>
      <c r="B1700" s="101">
        <v>5059</v>
      </c>
      <c r="C1700" s="2" t="s">
        <v>1380</v>
      </c>
      <c r="D1700" s="16" t="s">
        <v>1157</v>
      </c>
      <c r="E1700" s="98">
        <v>25600</v>
      </c>
      <c r="F1700" s="103">
        <v>10026.666666666668</v>
      </c>
      <c r="G1700" s="103">
        <v>15573.333333333332</v>
      </c>
    </row>
    <row r="1701" spans="1:7" x14ac:dyDescent="0.25">
      <c r="A1701" s="96">
        <v>43431</v>
      </c>
      <c r="B1701" s="101">
        <v>5060</v>
      </c>
      <c r="C1701" s="2" t="s">
        <v>1380</v>
      </c>
      <c r="D1701" s="16" t="s">
        <v>1158</v>
      </c>
      <c r="E1701" s="98">
        <v>14769</v>
      </c>
      <c r="F1701" s="103">
        <v>11569.050000000001</v>
      </c>
      <c r="G1701" s="103">
        <v>3199.9499999999989</v>
      </c>
    </row>
    <row r="1702" spans="1:7" x14ac:dyDescent="0.25">
      <c r="A1702" s="96">
        <v>43431</v>
      </c>
      <c r="B1702" s="101">
        <v>5061</v>
      </c>
      <c r="C1702" s="2" t="s">
        <v>1380</v>
      </c>
      <c r="D1702" s="16" t="s">
        <v>1158</v>
      </c>
      <c r="E1702" s="98">
        <v>12956</v>
      </c>
      <c r="F1702" s="103">
        <v>10148.866666666665</v>
      </c>
      <c r="G1702" s="103">
        <v>2807.133333333335</v>
      </c>
    </row>
    <row r="1703" spans="1:7" x14ac:dyDescent="0.25">
      <c r="A1703" s="96">
        <v>43431</v>
      </c>
      <c r="B1703" s="101">
        <v>5062</v>
      </c>
      <c r="C1703" s="2" t="s">
        <v>1380</v>
      </c>
      <c r="D1703" s="16" t="s">
        <v>1158</v>
      </c>
      <c r="E1703" s="98">
        <v>12956</v>
      </c>
      <c r="F1703" s="103">
        <v>10148.866666666665</v>
      </c>
      <c r="G1703" s="103">
        <v>2807.133333333335</v>
      </c>
    </row>
    <row r="1704" spans="1:7" x14ac:dyDescent="0.25">
      <c r="A1704" s="96">
        <v>43431</v>
      </c>
      <c r="B1704" s="101">
        <v>5063</v>
      </c>
      <c r="C1704" s="2" t="s">
        <v>1380</v>
      </c>
      <c r="D1704" s="16" t="s">
        <v>1158</v>
      </c>
      <c r="E1704" s="98">
        <v>18012</v>
      </c>
      <c r="F1704" s="103">
        <v>14109.4</v>
      </c>
      <c r="G1704" s="103">
        <v>3902.6000000000004</v>
      </c>
    </row>
    <row r="1705" spans="1:7" x14ac:dyDescent="0.25">
      <c r="A1705" s="96">
        <v>43431</v>
      </c>
      <c r="B1705" s="101">
        <v>5064</v>
      </c>
      <c r="C1705" s="2" t="s">
        <v>1380</v>
      </c>
      <c r="D1705" s="16" t="s">
        <v>1158</v>
      </c>
      <c r="E1705" s="98">
        <v>18012</v>
      </c>
      <c r="F1705" s="103">
        <v>14109.4</v>
      </c>
      <c r="G1705" s="103">
        <v>3902.6000000000004</v>
      </c>
    </row>
    <row r="1706" spans="1:7" x14ac:dyDescent="0.25">
      <c r="A1706" s="96">
        <v>43483</v>
      </c>
      <c r="B1706" s="101">
        <v>5098</v>
      </c>
      <c r="C1706" s="2" t="s">
        <v>1380</v>
      </c>
      <c r="D1706" s="16" t="s">
        <v>1159</v>
      </c>
      <c r="E1706" s="98">
        <v>6490</v>
      </c>
      <c r="F1706" s="103">
        <v>2433.75</v>
      </c>
      <c r="G1706" s="103">
        <v>4056.25</v>
      </c>
    </row>
    <row r="1707" spans="1:7" x14ac:dyDescent="0.25">
      <c r="A1707" s="96">
        <v>43483</v>
      </c>
      <c r="B1707" s="101">
        <v>5099</v>
      </c>
      <c r="C1707" s="2" t="s">
        <v>1380</v>
      </c>
      <c r="D1707" s="16" t="s">
        <v>1159</v>
      </c>
      <c r="E1707" s="98">
        <v>6490</v>
      </c>
      <c r="F1707" s="103">
        <v>2433.75</v>
      </c>
      <c r="G1707" s="103">
        <v>4056.25</v>
      </c>
    </row>
    <row r="1708" spans="1:7" x14ac:dyDescent="0.25">
      <c r="A1708" s="96">
        <v>43483</v>
      </c>
      <c r="B1708" s="101">
        <v>5100</v>
      </c>
      <c r="C1708" s="2" t="s">
        <v>1380</v>
      </c>
      <c r="D1708" s="16" t="s">
        <v>1159</v>
      </c>
      <c r="E1708" s="98">
        <v>6490</v>
      </c>
      <c r="F1708" s="103">
        <v>2433.75</v>
      </c>
      <c r="G1708" s="103">
        <v>4056.25</v>
      </c>
    </row>
    <row r="1709" spans="1:7" x14ac:dyDescent="0.25">
      <c r="A1709" s="96">
        <v>43483</v>
      </c>
      <c r="B1709" s="101">
        <v>5101</v>
      </c>
      <c r="C1709" s="2" t="s">
        <v>1380</v>
      </c>
      <c r="D1709" s="16" t="s">
        <v>1159</v>
      </c>
      <c r="E1709" s="98">
        <v>6490</v>
      </c>
      <c r="F1709" s="103">
        <v>2433.75</v>
      </c>
      <c r="G1709" s="103">
        <v>4056.25</v>
      </c>
    </row>
    <row r="1710" spans="1:7" x14ac:dyDescent="0.25">
      <c r="A1710" s="96">
        <v>43483</v>
      </c>
      <c r="B1710" s="101">
        <v>5102</v>
      </c>
      <c r="C1710" s="2" t="s">
        <v>1380</v>
      </c>
      <c r="D1710" s="16" t="s">
        <v>1160</v>
      </c>
      <c r="E1710" s="98">
        <v>9463.6</v>
      </c>
      <c r="F1710" s="103">
        <v>3548.85</v>
      </c>
      <c r="G1710" s="103">
        <v>5914.75</v>
      </c>
    </row>
    <row r="1711" spans="1:7" x14ac:dyDescent="0.25">
      <c r="A1711" s="96">
        <v>43437</v>
      </c>
      <c r="B1711" s="101">
        <v>5085</v>
      </c>
      <c r="C1711" s="2" t="s">
        <v>1380</v>
      </c>
      <c r="D1711" s="16" t="s">
        <v>1160</v>
      </c>
      <c r="E1711" s="98">
        <v>5929.5</v>
      </c>
      <c r="F1711" s="103">
        <v>2272.9749999999999</v>
      </c>
      <c r="G1711" s="103">
        <v>3656.5250000000001</v>
      </c>
    </row>
    <row r="1712" spans="1:7" x14ac:dyDescent="0.25">
      <c r="A1712" s="96">
        <v>43483</v>
      </c>
      <c r="B1712" s="101">
        <v>5108</v>
      </c>
      <c r="C1712" s="2" t="s">
        <v>1380</v>
      </c>
      <c r="D1712" s="16" t="s">
        <v>1161</v>
      </c>
      <c r="E1712" s="98">
        <v>5947.2</v>
      </c>
      <c r="F1712" s="103">
        <v>2230.2000000000003</v>
      </c>
      <c r="G1712" s="103">
        <v>3716.9999999999995</v>
      </c>
    </row>
    <row r="1713" spans="1:7" x14ac:dyDescent="0.25">
      <c r="A1713" s="96">
        <v>43483</v>
      </c>
      <c r="B1713" s="101">
        <v>5109</v>
      </c>
      <c r="C1713" s="2" t="s">
        <v>1380</v>
      </c>
      <c r="D1713" s="16" t="s">
        <v>1162</v>
      </c>
      <c r="E1713" s="98">
        <v>5947.2</v>
      </c>
      <c r="F1713" s="103">
        <v>2230.2000000000003</v>
      </c>
      <c r="G1713" s="103">
        <v>3716.9999999999995</v>
      </c>
    </row>
    <row r="1714" spans="1:7" x14ac:dyDescent="0.25">
      <c r="A1714" s="96">
        <v>43483</v>
      </c>
      <c r="B1714" s="101">
        <v>5110</v>
      </c>
      <c r="C1714" s="2" t="s">
        <v>1380</v>
      </c>
      <c r="D1714" s="16" t="s">
        <v>1161</v>
      </c>
      <c r="E1714" s="98">
        <v>5947.2</v>
      </c>
      <c r="F1714" s="103">
        <v>2230.2000000000003</v>
      </c>
      <c r="G1714" s="103">
        <v>3716.9999999999995</v>
      </c>
    </row>
    <row r="1715" spans="1:7" x14ac:dyDescent="0.25">
      <c r="A1715" s="96">
        <v>43483</v>
      </c>
      <c r="B1715" s="101">
        <v>5111</v>
      </c>
      <c r="C1715" s="2" t="s">
        <v>1380</v>
      </c>
      <c r="D1715" s="16" t="s">
        <v>1163</v>
      </c>
      <c r="E1715" s="98">
        <v>5947.2</v>
      </c>
      <c r="F1715" s="103">
        <v>2230.2000000000003</v>
      </c>
      <c r="G1715" s="103">
        <v>3716.9999999999995</v>
      </c>
    </row>
    <row r="1716" spans="1:7" x14ac:dyDescent="0.25">
      <c r="A1716" s="96">
        <v>43496</v>
      </c>
      <c r="B1716" s="101">
        <v>5112</v>
      </c>
      <c r="C1716" s="2" t="s">
        <v>1380</v>
      </c>
      <c r="D1716" s="16" t="s">
        <v>1163</v>
      </c>
      <c r="E1716" s="98">
        <v>5947.2</v>
      </c>
      <c r="F1716" s="103">
        <v>2230.2000000000003</v>
      </c>
      <c r="G1716" s="103">
        <v>3716.9999999999995</v>
      </c>
    </row>
    <row r="1717" spans="1:7" x14ac:dyDescent="0.25">
      <c r="A1717" s="96">
        <v>43600</v>
      </c>
      <c r="B1717" s="101">
        <v>5113</v>
      </c>
      <c r="C1717" s="2" t="s">
        <v>1380</v>
      </c>
      <c r="D1717" s="16" t="s">
        <v>1164</v>
      </c>
      <c r="E1717" s="98">
        <v>1</v>
      </c>
      <c r="F1717" s="103">
        <v>0</v>
      </c>
      <c r="G1717" s="103">
        <v>1</v>
      </c>
    </row>
    <row r="1718" spans="1:7" x14ac:dyDescent="0.25">
      <c r="A1718" s="96">
        <v>43424</v>
      </c>
      <c r="B1718" s="101">
        <v>5115</v>
      </c>
      <c r="C1718" s="2" t="s">
        <v>1380</v>
      </c>
      <c r="D1718" s="16" t="s">
        <v>1165</v>
      </c>
      <c r="E1718" s="98">
        <v>1</v>
      </c>
      <c r="F1718" s="103">
        <v>0</v>
      </c>
      <c r="G1718" s="103">
        <v>1</v>
      </c>
    </row>
    <row r="1719" spans="1:7" x14ac:dyDescent="0.25">
      <c r="A1719" s="96">
        <v>43424</v>
      </c>
      <c r="B1719" s="101">
        <v>5117</v>
      </c>
      <c r="C1719" s="2" t="s">
        <v>1380</v>
      </c>
      <c r="D1719" s="16" t="s">
        <v>1166</v>
      </c>
      <c r="E1719" s="98">
        <v>1</v>
      </c>
      <c r="F1719" s="103">
        <v>0</v>
      </c>
      <c r="G1719" s="103">
        <v>1</v>
      </c>
    </row>
    <row r="1720" spans="1:7" x14ac:dyDescent="0.25">
      <c r="A1720" s="96">
        <v>43424</v>
      </c>
      <c r="B1720" s="101">
        <v>5119</v>
      </c>
      <c r="C1720" s="2" t="s">
        <v>1380</v>
      </c>
      <c r="D1720" s="16" t="s">
        <v>1167</v>
      </c>
      <c r="E1720" s="98">
        <v>1</v>
      </c>
      <c r="F1720" s="103">
        <v>0</v>
      </c>
      <c r="G1720" s="103">
        <v>1</v>
      </c>
    </row>
    <row r="1721" spans="1:7" x14ac:dyDescent="0.25">
      <c r="A1721" s="96">
        <v>43424</v>
      </c>
      <c r="B1721" s="101">
        <v>5120</v>
      </c>
      <c r="C1721" s="2" t="s">
        <v>1380</v>
      </c>
      <c r="D1721" s="16" t="s">
        <v>1168</v>
      </c>
      <c r="E1721" s="98">
        <v>1</v>
      </c>
      <c r="F1721" s="103">
        <v>0</v>
      </c>
      <c r="G1721" s="103">
        <v>1</v>
      </c>
    </row>
    <row r="1722" spans="1:7" x14ac:dyDescent="0.25">
      <c r="A1722" s="96">
        <v>43424</v>
      </c>
      <c r="B1722" s="101">
        <v>5121</v>
      </c>
      <c r="C1722" s="2" t="s">
        <v>1380</v>
      </c>
      <c r="D1722" s="16" t="s">
        <v>1169</v>
      </c>
      <c r="E1722" s="98">
        <v>1</v>
      </c>
      <c r="F1722" s="103">
        <v>0</v>
      </c>
      <c r="G1722" s="103">
        <v>1</v>
      </c>
    </row>
    <row r="1723" spans="1:7" x14ac:dyDescent="0.25">
      <c r="A1723" s="96">
        <v>43424</v>
      </c>
      <c r="B1723" s="101">
        <v>5251</v>
      </c>
      <c r="C1723" s="2" t="s">
        <v>1380</v>
      </c>
      <c r="D1723" s="16" t="s">
        <v>1170</v>
      </c>
      <c r="E1723" s="98">
        <v>14143.26</v>
      </c>
      <c r="F1723" s="103">
        <v>5539.4435000000003</v>
      </c>
      <c r="G1723" s="103">
        <v>8603.8165000000008</v>
      </c>
    </row>
    <row r="1724" spans="1:7" x14ac:dyDescent="0.25">
      <c r="A1724" s="96">
        <v>43424</v>
      </c>
      <c r="B1724" s="101">
        <v>5129</v>
      </c>
      <c r="C1724" s="2" t="s">
        <v>1380</v>
      </c>
      <c r="D1724" s="16" t="s">
        <v>1171</v>
      </c>
      <c r="E1724" s="98">
        <v>1</v>
      </c>
      <c r="F1724" s="103">
        <v>0</v>
      </c>
      <c r="G1724" s="103">
        <v>1</v>
      </c>
    </row>
    <row r="1725" spans="1:7" x14ac:dyDescent="0.25">
      <c r="A1725" s="96">
        <v>43424</v>
      </c>
      <c r="B1725" s="101">
        <v>5132</v>
      </c>
      <c r="C1725" s="2" t="s">
        <v>1380</v>
      </c>
      <c r="D1725" s="16" t="s">
        <v>1171</v>
      </c>
      <c r="E1725" s="98">
        <v>1</v>
      </c>
      <c r="F1725" s="103">
        <v>0</v>
      </c>
      <c r="G1725" s="103">
        <v>1</v>
      </c>
    </row>
    <row r="1726" spans="1:7" x14ac:dyDescent="0.25">
      <c r="A1726" s="96">
        <v>43437</v>
      </c>
      <c r="B1726" s="101">
        <v>5089</v>
      </c>
      <c r="C1726" s="2" t="s">
        <v>1380</v>
      </c>
      <c r="D1726" s="16" t="s">
        <v>1172</v>
      </c>
      <c r="E1726" s="98">
        <v>9434.1</v>
      </c>
      <c r="F1726" s="103">
        <v>3616.4050000000002</v>
      </c>
      <c r="G1726" s="103">
        <v>5817.6949999999997</v>
      </c>
    </row>
    <row r="1727" spans="1:7" x14ac:dyDescent="0.25">
      <c r="A1727" s="96">
        <v>43461</v>
      </c>
      <c r="B1727" s="101">
        <v>5154</v>
      </c>
      <c r="C1727" s="2" t="s">
        <v>1380</v>
      </c>
      <c r="D1727" s="16" t="s">
        <v>1173</v>
      </c>
      <c r="E1727" s="98">
        <v>14143.23</v>
      </c>
      <c r="F1727" s="103">
        <v>5421.5715</v>
      </c>
      <c r="G1727" s="103">
        <v>8721.6584999999995</v>
      </c>
    </row>
    <row r="1728" spans="1:7" x14ac:dyDescent="0.25">
      <c r="A1728" s="96">
        <v>43463</v>
      </c>
      <c r="B1728" s="101">
        <v>5234</v>
      </c>
      <c r="C1728" s="2" t="s">
        <v>1380</v>
      </c>
      <c r="D1728" s="16" t="s">
        <v>1173</v>
      </c>
      <c r="E1728" s="98">
        <v>14143.23</v>
      </c>
      <c r="F1728" s="103">
        <v>5421.5715</v>
      </c>
      <c r="G1728" s="103">
        <v>8721.6584999999995</v>
      </c>
    </row>
    <row r="1729" spans="1:7" x14ac:dyDescent="0.25">
      <c r="A1729" s="96">
        <v>43461</v>
      </c>
      <c r="B1729" s="101">
        <v>5155</v>
      </c>
      <c r="C1729" s="2" t="s">
        <v>1380</v>
      </c>
      <c r="D1729" s="16" t="s">
        <v>1173</v>
      </c>
      <c r="E1729" s="98">
        <v>14143.23</v>
      </c>
      <c r="F1729" s="103">
        <v>5421.5715</v>
      </c>
      <c r="G1729" s="103">
        <v>8721.6584999999995</v>
      </c>
    </row>
    <row r="1730" spans="1:7" x14ac:dyDescent="0.25">
      <c r="A1730" s="96">
        <v>43439</v>
      </c>
      <c r="B1730" s="101">
        <v>5093</v>
      </c>
      <c r="C1730" s="2" t="s">
        <v>1380</v>
      </c>
      <c r="D1730" s="16" t="s">
        <v>1174</v>
      </c>
      <c r="E1730" s="98">
        <v>5575</v>
      </c>
      <c r="F1730" s="103">
        <v>2137.0833333333335</v>
      </c>
      <c r="G1730" s="103">
        <v>3437.9166666666665</v>
      </c>
    </row>
    <row r="1731" spans="1:7" x14ac:dyDescent="0.25">
      <c r="A1731" s="96">
        <v>43439</v>
      </c>
      <c r="B1731" s="101">
        <v>5094</v>
      </c>
      <c r="C1731" s="2" t="s">
        <v>1380</v>
      </c>
      <c r="D1731" s="16" t="s">
        <v>1175</v>
      </c>
      <c r="E1731" s="98">
        <v>5575</v>
      </c>
      <c r="F1731" s="103">
        <v>2137.0833333333335</v>
      </c>
      <c r="G1731" s="103">
        <v>3437.9166666666665</v>
      </c>
    </row>
    <row r="1732" spans="1:7" x14ac:dyDescent="0.25">
      <c r="A1732" s="96">
        <v>43593</v>
      </c>
      <c r="B1732" s="101">
        <v>5195</v>
      </c>
      <c r="C1732" s="2" t="s">
        <v>1380</v>
      </c>
      <c r="D1732" s="16" t="s">
        <v>1176</v>
      </c>
      <c r="E1732" s="98">
        <v>8378</v>
      </c>
      <c r="F1732" s="103">
        <v>2862.4833333333331</v>
      </c>
      <c r="G1732" s="103">
        <v>5515.5166666666664</v>
      </c>
    </row>
    <row r="1733" spans="1:7" x14ac:dyDescent="0.25">
      <c r="A1733" s="96">
        <v>43593</v>
      </c>
      <c r="B1733" s="101">
        <v>5196</v>
      </c>
      <c r="C1733" s="2" t="s">
        <v>1380</v>
      </c>
      <c r="D1733" s="16" t="s">
        <v>1177</v>
      </c>
      <c r="E1733" s="98">
        <v>10030</v>
      </c>
      <c r="F1733" s="103">
        <v>6853.833333333333</v>
      </c>
      <c r="G1733" s="103">
        <v>3176.166666666667</v>
      </c>
    </row>
    <row r="1734" spans="1:7" x14ac:dyDescent="0.25">
      <c r="A1734" s="96">
        <v>38108</v>
      </c>
      <c r="B1734" s="101" t="s">
        <v>1132</v>
      </c>
      <c r="C1734" s="2" t="s">
        <v>1380</v>
      </c>
      <c r="D1734" s="16" t="s">
        <v>1178</v>
      </c>
      <c r="E1734" s="98">
        <v>1</v>
      </c>
      <c r="F1734" s="103">
        <v>0</v>
      </c>
      <c r="G1734" s="103">
        <v>1</v>
      </c>
    </row>
    <row r="1735" spans="1:7" x14ac:dyDescent="0.25">
      <c r="A1735" s="96">
        <v>42198</v>
      </c>
      <c r="B1735" s="101">
        <v>3774</v>
      </c>
      <c r="C1735" s="2" t="s">
        <v>1380</v>
      </c>
      <c r="D1735" s="16" t="s">
        <v>1179</v>
      </c>
      <c r="E1735" s="98">
        <v>6254</v>
      </c>
      <c r="F1735" s="103">
        <v>4534.1499999999996</v>
      </c>
      <c r="G1735" s="103">
        <v>1719.8500000000004</v>
      </c>
    </row>
    <row r="1736" spans="1:7" x14ac:dyDescent="0.25">
      <c r="A1736" s="96">
        <v>42177</v>
      </c>
      <c r="B1736" s="101">
        <v>3745</v>
      </c>
      <c r="C1736" s="2" t="s">
        <v>1380</v>
      </c>
      <c r="D1736" s="16" t="s">
        <v>1078</v>
      </c>
      <c r="E1736" s="98">
        <v>23616.86</v>
      </c>
      <c r="F1736" s="103">
        <v>23615.86</v>
      </c>
      <c r="G1736" s="103">
        <v>1</v>
      </c>
    </row>
    <row r="1737" spans="1:7" x14ac:dyDescent="0.25">
      <c r="A1737" s="96">
        <v>42572</v>
      </c>
      <c r="B1737" s="101">
        <v>4141</v>
      </c>
      <c r="C1737" s="2" t="s">
        <v>1380</v>
      </c>
      <c r="D1737" s="16" t="s">
        <v>1180</v>
      </c>
      <c r="E1737" s="98">
        <v>1</v>
      </c>
      <c r="F1737" s="103">
        <v>0</v>
      </c>
      <c r="G1737" s="103">
        <v>1</v>
      </c>
    </row>
    <row r="1738" spans="1:7" x14ac:dyDescent="0.25">
      <c r="A1738" s="96">
        <v>42013</v>
      </c>
      <c r="B1738" s="101">
        <v>3851</v>
      </c>
      <c r="C1738" s="2" t="s">
        <v>1380</v>
      </c>
      <c r="D1738" s="16" t="s">
        <v>1181</v>
      </c>
      <c r="E1738" s="98">
        <v>3186</v>
      </c>
      <c r="F1738" s="103">
        <v>2469.15</v>
      </c>
      <c r="G1738" s="103">
        <v>716.84999999999991</v>
      </c>
    </row>
    <row r="1739" spans="1:7" x14ac:dyDescent="0.25">
      <c r="A1739" s="96">
        <v>43437</v>
      </c>
      <c r="B1739" s="101">
        <v>5156</v>
      </c>
      <c r="C1739" s="2" t="s">
        <v>1380</v>
      </c>
      <c r="D1739" s="16" t="s">
        <v>1182</v>
      </c>
      <c r="E1739" s="98">
        <v>8100</v>
      </c>
      <c r="F1739" s="103">
        <v>6210</v>
      </c>
      <c r="G1739" s="103">
        <v>1890</v>
      </c>
    </row>
    <row r="1740" spans="1:7" x14ac:dyDescent="0.25">
      <c r="A1740" s="96">
        <v>43633</v>
      </c>
      <c r="B1740" s="101">
        <v>5235</v>
      </c>
      <c r="C1740" s="2" t="s">
        <v>1380</v>
      </c>
      <c r="D1740" s="16" t="s">
        <v>1183</v>
      </c>
      <c r="E1740" s="98">
        <v>23499.7</v>
      </c>
      <c r="F1740" s="103">
        <v>15666.466666666667</v>
      </c>
      <c r="G1740" s="103">
        <v>7833.2333333333336</v>
      </c>
    </row>
    <row r="1741" spans="1:7" x14ac:dyDescent="0.25">
      <c r="A1741" s="96">
        <v>39875</v>
      </c>
      <c r="B1741" s="101">
        <v>1137</v>
      </c>
      <c r="C1741" s="2" t="s">
        <v>1380</v>
      </c>
      <c r="D1741" s="16" t="s">
        <v>1184</v>
      </c>
      <c r="E1741" s="98">
        <v>1</v>
      </c>
      <c r="F1741" s="103">
        <v>0</v>
      </c>
      <c r="G1741" s="103">
        <v>1</v>
      </c>
    </row>
    <row r="1742" spans="1:7" x14ac:dyDescent="0.25">
      <c r="A1742" s="96">
        <v>42668</v>
      </c>
      <c r="B1742" s="101">
        <v>4356</v>
      </c>
      <c r="C1742" s="2" t="s">
        <v>1380</v>
      </c>
      <c r="D1742" s="16" t="s">
        <v>1185</v>
      </c>
      <c r="E1742" s="98">
        <v>5841</v>
      </c>
      <c r="F1742" s="103">
        <v>3504.6000000000004</v>
      </c>
      <c r="G1742" s="103">
        <v>2336.3999999999996</v>
      </c>
    </row>
    <row r="1743" spans="1:7" x14ac:dyDescent="0.25">
      <c r="A1743" s="96">
        <v>42668</v>
      </c>
      <c r="B1743" s="101">
        <v>4304</v>
      </c>
      <c r="C1743" s="2" t="s">
        <v>1380</v>
      </c>
      <c r="D1743" s="16" t="s">
        <v>68</v>
      </c>
      <c r="E1743" s="98">
        <v>2065</v>
      </c>
      <c r="F1743" s="103">
        <v>1239</v>
      </c>
      <c r="G1743" s="103">
        <v>826</v>
      </c>
    </row>
    <row r="1744" spans="1:7" x14ac:dyDescent="0.25">
      <c r="A1744" s="96">
        <v>42668</v>
      </c>
      <c r="B1744" s="101">
        <v>4286</v>
      </c>
      <c r="C1744" s="2" t="s">
        <v>1380</v>
      </c>
      <c r="D1744" s="16" t="s">
        <v>68</v>
      </c>
      <c r="E1744" s="98">
        <v>2065</v>
      </c>
      <c r="F1744" s="103">
        <v>1239</v>
      </c>
      <c r="G1744" s="103">
        <v>826</v>
      </c>
    </row>
    <row r="1745" spans="1:7" x14ac:dyDescent="0.25">
      <c r="A1745" s="96">
        <v>42668</v>
      </c>
      <c r="B1745" s="101">
        <v>4290</v>
      </c>
      <c r="C1745" s="2" t="s">
        <v>1380</v>
      </c>
      <c r="D1745" s="16" t="s">
        <v>68</v>
      </c>
      <c r="E1745" s="98">
        <v>2065</v>
      </c>
      <c r="F1745" s="103">
        <v>1239</v>
      </c>
      <c r="G1745" s="103">
        <v>826</v>
      </c>
    </row>
    <row r="1746" spans="1:7" x14ac:dyDescent="0.25">
      <c r="A1746" s="96">
        <v>43528</v>
      </c>
      <c r="B1746" s="101">
        <v>5172</v>
      </c>
      <c r="C1746" s="2" t="s">
        <v>1380</v>
      </c>
      <c r="D1746" s="16" t="s">
        <v>1186</v>
      </c>
      <c r="E1746" s="98">
        <v>7300</v>
      </c>
      <c r="F1746" s="103">
        <v>2615.8333333333335</v>
      </c>
      <c r="G1746" s="103">
        <v>4684.1666666666661</v>
      </c>
    </row>
    <row r="1747" spans="1:7" x14ac:dyDescent="0.25">
      <c r="A1747" s="96">
        <v>42552</v>
      </c>
      <c r="B1747" s="101">
        <v>3996</v>
      </c>
      <c r="C1747" s="2" t="s">
        <v>1380</v>
      </c>
      <c r="D1747" s="16" t="s">
        <v>1187</v>
      </c>
      <c r="E1747" s="98">
        <v>1834.9</v>
      </c>
      <c r="F1747" s="103">
        <v>1146.8125</v>
      </c>
      <c r="G1747" s="103">
        <v>688.08750000000009</v>
      </c>
    </row>
    <row r="1748" spans="1:7" x14ac:dyDescent="0.25">
      <c r="A1748" s="96">
        <v>42565</v>
      </c>
      <c r="B1748" s="101">
        <v>4116</v>
      </c>
      <c r="C1748" s="2" t="s">
        <v>1380</v>
      </c>
      <c r="D1748" s="16" t="s">
        <v>1188</v>
      </c>
      <c r="E1748" s="98">
        <v>31978</v>
      </c>
      <c r="F1748" s="103">
        <v>19986.25</v>
      </c>
      <c r="G1748" s="103">
        <v>11991.75</v>
      </c>
    </row>
    <row r="1749" spans="1:7" x14ac:dyDescent="0.25">
      <c r="A1749" s="96">
        <v>42565</v>
      </c>
      <c r="B1749" s="101">
        <v>4114</v>
      </c>
      <c r="C1749" s="2" t="s">
        <v>1380</v>
      </c>
      <c r="D1749" s="16" t="s">
        <v>1189</v>
      </c>
      <c r="E1749" s="98">
        <v>31978</v>
      </c>
      <c r="F1749" s="103">
        <v>19986.25</v>
      </c>
      <c r="G1749" s="103">
        <v>11991.75</v>
      </c>
    </row>
    <row r="1750" spans="1:7" x14ac:dyDescent="0.25">
      <c r="A1750" s="96">
        <v>42565</v>
      </c>
      <c r="B1750" s="101">
        <v>4117</v>
      </c>
      <c r="C1750" s="2" t="s">
        <v>1380</v>
      </c>
      <c r="D1750" s="16" t="s">
        <v>1190</v>
      </c>
      <c r="E1750" s="98">
        <v>31978</v>
      </c>
      <c r="F1750" s="103">
        <v>19986.25</v>
      </c>
      <c r="G1750" s="103">
        <v>11991.75</v>
      </c>
    </row>
    <row r="1751" spans="1:7" x14ac:dyDescent="0.25">
      <c r="A1751" s="96">
        <v>42565</v>
      </c>
      <c r="B1751" s="101">
        <v>4122</v>
      </c>
      <c r="C1751" s="2" t="s">
        <v>1380</v>
      </c>
      <c r="D1751" s="16" t="s">
        <v>1190</v>
      </c>
      <c r="E1751" s="98">
        <v>36698</v>
      </c>
      <c r="F1751" s="103">
        <v>22936.25</v>
      </c>
      <c r="G1751" s="103">
        <v>13761.75</v>
      </c>
    </row>
    <row r="1752" spans="1:7" x14ac:dyDescent="0.25">
      <c r="A1752" s="96">
        <v>42565</v>
      </c>
      <c r="B1752" s="101">
        <v>4115</v>
      </c>
      <c r="C1752" s="2" t="s">
        <v>1380</v>
      </c>
      <c r="D1752" s="16" t="s">
        <v>1190</v>
      </c>
      <c r="E1752" s="98">
        <v>36698</v>
      </c>
      <c r="F1752" s="103">
        <v>22936.25</v>
      </c>
      <c r="G1752" s="103">
        <v>13761.75</v>
      </c>
    </row>
    <row r="1753" spans="1:7" x14ac:dyDescent="0.25">
      <c r="A1753" s="96">
        <v>43495</v>
      </c>
      <c r="B1753" s="101">
        <v>5236</v>
      </c>
      <c r="C1753" s="2" t="s">
        <v>1380</v>
      </c>
      <c r="D1753" s="16" t="s">
        <v>1191</v>
      </c>
      <c r="E1753" s="98">
        <v>8623.44</v>
      </c>
      <c r="F1753" s="103">
        <v>3233.7900000000004</v>
      </c>
      <c r="G1753" s="103">
        <v>5389.65</v>
      </c>
    </row>
    <row r="1754" spans="1:7" x14ac:dyDescent="0.25">
      <c r="A1754" s="96">
        <v>43495</v>
      </c>
      <c r="B1754" s="101">
        <v>5237</v>
      </c>
      <c r="C1754" s="2" t="s">
        <v>1380</v>
      </c>
      <c r="D1754" s="16" t="s">
        <v>1192</v>
      </c>
      <c r="E1754" s="98">
        <v>3540</v>
      </c>
      <c r="F1754" s="103">
        <v>1327.5</v>
      </c>
      <c r="G1754" s="103">
        <v>2212.5</v>
      </c>
    </row>
    <row r="1755" spans="1:7" x14ac:dyDescent="0.25">
      <c r="A1755" s="96">
        <v>43495</v>
      </c>
      <c r="B1755" s="101">
        <v>5239</v>
      </c>
      <c r="C1755" s="2" t="s">
        <v>1380</v>
      </c>
      <c r="D1755" s="16" t="s">
        <v>1193</v>
      </c>
      <c r="E1755" s="98">
        <v>2360</v>
      </c>
      <c r="F1755" s="103">
        <v>885</v>
      </c>
      <c r="G1755" s="103">
        <v>1475</v>
      </c>
    </row>
    <row r="1756" spans="1:7" x14ac:dyDescent="0.25">
      <c r="A1756" s="96">
        <v>43495</v>
      </c>
      <c r="B1756" s="101">
        <v>5241</v>
      </c>
      <c r="C1756" s="2" t="s">
        <v>1380</v>
      </c>
      <c r="D1756" s="16" t="s">
        <v>1194</v>
      </c>
      <c r="E1756" s="98">
        <v>5203.8</v>
      </c>
      <c r="F1756" s="103">
        <v>1951.4250000000002</v>
      </c>
      <c r="G1756" s="103">
        <v>3252.375</v>
      </c>
    </row>
    <row r="1757" spans="1:7" x14ac:dyDescent="0.25">
      <c r="A1757" s="96">
        <v>43495</v>
      </c>
      <c r="B1757" s="101">
        <v>5242</v>
      </c>
      <c r="C1757" s="2" t="s">
        <v>1380</v>
      </c>
      <c r="D1757" s="16" t="s">
        <v>1195</v>
      </c>
      <c r="E1757" s="98">
        <v>3865.68</v>
      </c>
      <c r="F1757" s="103">
        <v>1449.6299999999999</v>
      </c>
      <c r="G1757" s="103">
        <v>2416.0500000000002</v>
      </c>
    </row>
    <row r="1758" spans="1:7" x14ac:dyDescent="0.25">
      <c r="A1758" s="96">
        <v>43495</v>
      </c>
      <c r="B1758" s="101">
        <v>5243</v>
      </c>
      <c r="C1758" s="2" t="s">
        <v>1380</v>
      </c>
      <c r="D1758" s="16" t="s">
        <v>1196</v>
      </c>
      <c r="E1758" s="98">
        <v>5501.16</v>
      </c>
      <c r="F1758" s="103">
        <v>2062.9349999999999</v>
      </c>
      <c r="G1758" s="103">
        <v>3438.2249999999999</v>
      </c>
    </row>
    <row r="1759" spans="1:7" x14ac:dyDescent="0.25">
      <c r="A1759" s="96">
        <v>43495</v>
      </c>
      <c r="B1759" s="101">
        <v>5244</v>
      </c>
      <c r="C1759" s="2" t="s">
        <v>1380</v>
      </c>
      <c r="D1759" s="16" t="s">
        <v>1196</v>
      </c>
      <c r="E1759" s="98">
        <v>5501.16</v>
      </c>
      <c r="F1759" s="103">
        <v>2062.9349999999999</v>
      </c>
      <c r="G1759" s="103">
        <v>3438.2249999999999</v>
      </c>
    </row>
    <row r="1760" spans="1:7" x14ac:dyDescent="0.25">
      <c r="A1760" s="96">
        <v>43495</v>
      </c>
      <c r="B1760" s="101">
        <v>5245</v>
      </c>
      <c r="C1760" s="2" t="s">
        <v>1380</v>
      </c>
      <c r="D1760" s="16" t="s">
        <v>1196</v>
      </c>
      <c r="E1760" s="98">
        <v>5501.16</v>
      </c>
      <c r="F1760" s="103">
        <v>2062.9349999999999</v>
      </c>
      <c r="G1760" s="103">
        <v>3438.2249999999999</v>
      </c>
    </row>
    <row r="1761" spans="1:7" x14ac:dyDescent="0.25">
      <c r="A1761" s="96">
        <v>43495</v>
      </c>
      <c r="B1761" s="101">
        <v>5246</v>
      </c>
      <c r="C1761" s="2" t="s">
        <v>1380</v>
      </c>
      <c r="D1761" s="16" t="s">
        <v>1196</v>
      </c>
      <c r="E1761" s="98">
        <v>5501.16</v>
      </c>
      <c r="F1761" s="103">
        <v>2062.9349999999999</v>
      </c>
      <c r="G1761" s="103">
        <v>3438.2249999999999</v>
      </c>
    </row>
    <row r="1762" spans="1:7" x14ac:dyDescent="0.25">
      <c r="A1762" s="96">
        <v>43495</v>
      </c>
      <c r="B1762" s="101">
        <v>5247</v>
      </c>
      <c r="C1762" s="2" t="s">
        <v>1380</v>
      </c>
      <c r="D1762" s="16" t="s">
        <v>1196</v>
      </c>
      <c r="E1762" s="98">
        <v>5501.16</v>
      </c>
      <c r="F1762" s="103">
        <v>2062.9349999999999</v>
      </c>
      <c r="G1762" s="103">
        <v>3438.2249999999999</v>
      </c>
    </row>
    <row r="1763" spans="1:7" x14ac:dyDescent="0.25">
      <c r="A1763" s="96">
        <v>43495</v>
      </c>
      <c r="B1763" s="101">
        <v>5248</v>
      </c>
      <c r="C1763" s="2" t="s">
        <v>1380</v>
      </c>
      <c r="D1763" s="16" t="s">
        <v>1196</v>
      </c>
      <c r="E1763" s="98">
        <v>5501.16</v>
      </c>
      <c r="F1763" s="103">
        <v>2062.9349999999999</v>
      </c>
      <c r="G1763" s="103">
        <v>3438.2249999999999</v>
      </c>
    </row>
    <row r="1764" spans="1:7" x14ac:dyDescent="0.25">
      <c r="A1764" s="96">
        <v>43495</v>
      </c>
      <c r="B1764" s="101">
        <v>5249</v>
      </c>
      <c r="C1764" s="2" t="s">
        <v>1380</v>
      </c>
      <c r="D1764" s="16" t="s">
        <v>1196</v>
      </c>
      <c r="E1764" s="98">
        <v>5501.16</v>
      </c>
      <c r="F1764" s="103">
        <v>2062.9349999999999</v>
      </c>
      <c r="G1764" s="103">
        <v>3438.2249999999999</v>
      </c>
    </row>
    <row r="1765" spans="1:7" x14ac:dyDescent="0.25">
      <c r="A1765" s="96">
        <v>43495</v>
      </c>
      <c r="B1765" s="101">
        <v>5250</v>
      </c>
      <c r="C1765" s="2" t="s">
        <v>1380</v>
      </c>
      <c r="D1765" s="16" t="s">
        <v>1196</v>
      </c>
      <c r="E1765" s="98">
        <v>5501.16</v>
      </c>
      <c r="F1765" s="103">
        <v>2062.9349999999999</v>
      </c>
      <c r="G1765" s="103">
        <v>3438.2249999999999</v>
      </c>
    </row>
    <row r="1766" spans="1:7" x14ac:dyDescent="0.25">
      <c r="A1766" s="96">
        <v>38108</v>
      </c>
      <c r="B1766" s="101">
        <v>1156</v>
      </c>
      <c r="C1766" s="2" t="s">
        <v>1380</v>
      </c>
      <c r="D1766" s="16" t="s">
        <v>1197</v>
      </c>
      <c r="E1766" s="98">
        <v>1</v>
      </c>
      <c r="F1766" s="103">
        <v>0</v>
      </c>
      <c r="G1766" s="103">
        <v>1</v>
      </c>
    </row>
    <row r="1767" spans="1:7" x14ac:dyDescent="0.25">
      <c r="A1767" s="96">
        <v>38112</v>
      </c>
      <c r="B1767" s="101">
        <v>172</v>
      </c>
      <c r="C1767" s="2" t="s">
        <v>1380</v>
      </c>
      <c r="D1767" s="16" t="s">
        <v>1198</v>
      </c>
      <c r="E1767" s="98">
        <v>1</v>
      </c>
      <c r="F1767" s="103">
        <v>0</v>
      </c>
      <c r="G1767" s="103">
        <v>1</v>
      </c>
    </row>
    <row r="1768" spans="1:7" x14ac:dyDescent="0.25">
      <c r="A1768" s="96">
        <v>43461</v>
      </c>
      <c r="B1768" s="101">
        <v>5148</v>
      </c>
      <c r="C1768" s="2" t="s">
        <v>1380</v>
      </c>
      <c r="D1768" s="16" t="s">
        <v>1199</v>
      </c>
      <c r="E1768" s="98">
        <v>19625.37</v>
      </c>
      <c r="F1768" s="103">
        <v>15046.117</v>
      </c>
      <c r="G1768" s="103">
        <v>4579.2529999999988</v>
      </c>
    </row>
    <row r="1769" spans="1:7" x14ac:dyDescent="0.25">
      <c r="A1769" s="96">
        <v>43462</v>
      </c>
      <c r="B1769" s="101">
        <v>5149</v>
      </c>
      <c r="C1769" s="2" t="s">
        <v>1380</v>
      </c>
      <c r="D1769" s="16" t="s">
        <v>1200</v>
      </c>
      <c r="E1769" s="98">
        <v>10475.57</v>
      </c>
      <c r="F1769" s="103">
        <v>8031.2703333333338</v>
      </c>
      <c r="G1769" s="103">
        <v>2444.2996666666659</v>
      </c>
    </row>
    <row r="1770" spans="1:7" x14ac:dyDescent="0.25">
      <c r="A1770" s="96">
        <v>43826</v>
      </c>
      <c r="B1770" s="101">
        <v>5150</v>
      </c>
      <c r="C1770" s="2" t="s">
        <v>1380</v>
      </c>
      <c r="D1770" s="16" t="s">
        <v>1200</v>
      </c>
      <c r="E1770" s="98">
        <v>10475.57</v>
      </c>
      <c r="F1770" s="103">
        <v>5936.1563333333334</v>
      </c>
      <c r="G1770" s="103">
        <v>4539.4136666666664</v>
      </c>
    </row>
    <row r="1771" spans="1:7" x14ac:dyDescent="0.25">
      <c r="A1771" s="96">
        <v>43461</v>
      </c>
      <c r="B1771" s="101">
        <v>5151</v>
      </c>
      <c r="C1771" s="2" t="s">
        <v>1380</v>
      </c>
      <c r="D1771" s="16" t="s">
        <v>1200</v>
      </c>
      <c r="E1771" s="98">
        <v>10475.57</v>
      </c>
      <c r="F1771" s="103">
        <v>8031.2703333333338</v>
      </c>
      <c r="G1771" s="103">
        <v>2444.2996666666659</v>
      </c>
    </row>
    <row r="1772" spans="1:7" x14ac:dyDescent="0.25">
      <c r="A1772" s="96">
        <v>42552</v>
      </c>
      <c r="B1772" s="101">
        <v>4088</v>
      </c>
      <c r="C1772" s="2" t="s">
        <v>1380</v>
      </c>
      <c r="D1772" s="16" t="s">
        <v>1201</v>
      </c>
      <c r="E1772" s="98">
        <v>1</v>
      </c>
      <c r="F1772" s="103">
        <v>0</v>
      </c>
      <c r="G1772" s="103">
        <v>1</v>
      </c>
    </row>
    <row r="1773" spans="1:7" x14ac:dyDescent="0.25">
      <c r="A1773" s="96">
        <v>43641</v>
      </c>
      <c r="B1773" s="101">
        <v>5265</v>
      </c>
      <c r="C1773" s="2" t="s">
        <v>1380</v>
      </c>
      <c r="D1773" s="16" t="s">
        <v>1202</v>
      </c>
      <c r="E1773" s="98">
        <v>3540</v>
      </c>
      <c r="F1773" s="103">
        <v>2360</v>
      </c>
      <c r="G1773" s="103">
        <v>1180</v>
      </c>
    </row>
    <row r="1774" spans="1:7" x14ac:dyDescent="0.25">
      <c r="A1774" s="96">
        <v>43689</v>
      </c>
      <c r="B1774" s="101">
        <v>5282</v>
      </c>
      <c r="C1774" s="2" t="s">
        <v>1380</v>
      </c>
      <c r="D1774" s="16" t="s">
        <v>1203</v>
      </c>
      <c r="E1774" s="98">
        <v>248083.20000000001</v>
      </c>
      <c r="F1774" s="103">
        <v>157119.36000000002</v>
      </c>
      <c r="G1774" s="103">
        <v>90963.839999999997</v>
      </c>
    </row>
    <row r="1775" spans="1:7" x14ac:dyDescent="0.25">
      <c r="A1775" s="96">
        <v>43252</v>
      </c>
      <c r="B1775" s="101">
        <v>4906</v>
      </c>
      <c r="C1775" s="2" t="s">
        <v>1380</v>
      </c>
      <c r="D1775" s="16" t="s">
        <v>1204</v>
      </c>
      <c r="E1775" s="98">
        <v>5845.43</v>
      </c>
      <c r="F1775" s="103">
        <v>5066.0393333333332</v>
      </c>
      <c r="G1775" s="103">
        <v>779.39066666666713</v>
      </c>
    </row>
    <row r="1776" spans="1:7" x14ac:dyDescent="0.25">
      <c r="A1776" s="96">
        <v>43549</v>
      </c>
      <c r="B1776" s="101">
        <v>5178</v>
      </c>
      <c r="C1776" s="2" t="s">
        <v>1380</v>
      </c>
      <c r="D1776" s="16" t="s">
        <v>1205</v>
      </c>
      <c r="E1776" s="98">
        <v>21240</v>
      </c>
      <c r="F1776" s="103">
        <v>21240</v>
      </c>
      <c r="G1776" s="103">
        <v>1</v>
      </c>
    </row>
    <row r="1777" spans="1:7" x14ac:dyDescent="0.25">
      <c r="A1777" s="96">
        <v>43454</v>
      </c>
      <c r="B1777" s="101">
        <v>5159</v>
      </c>
      <c r="C1777" s="2" t="s">
        <v>1380</v>
      </c>
      <c r="D1777" s="16" t="s">
        <v>1206</v>
      </c>
      <c r="E1777" s="98">
        <v>61053.2</v>
      </c>
      <c r="F1777" s="103">
        <v>23403.726666666666</v>
      </c>
      <c r="G1777" s="103">
        <v>37649.473333333328</v>
      </c>
    </row>
    <row r="1778" spans="1:7" x14ac:dyDescent="0.25">
      <c r="A1778" s="96">
        <v>43454</v>
      </c>
      <c r="B1778" s="101">
        <v>5158</v>
      </c>
      <c r="C1778" s="2" t="s">
        <v>1380</v>
      </c>
      <c r="D1778" s="16" t="s">
        <v>1206</v>
      </c>
      <c r="E1778" s="98">
        <v>61053.2</v>
      </c>
      <c r="F1778" s="103">
        <v>23403.726666666666</v>
      </c>
      <c r="G1778" s="103">
        <v>37649.473333333328</v>
      </c>
    </row>
    <row r="1779" spans="1:7" x14ac:dyDescent="0.25">
      <c r="A1779" s="96">
        <v>42234</v>
      </c>
      <c r="B1779" s="101">
        <v>3809</v>
      </c>
      <c r="C1779" s="2" t="s">
        <v>1380</v>
      </c>
      <c r="D1779" s="16" t="s">
        <v>1207</v>
      </c>
      <c r="E1779" s="98">
        <v>35232.44</v>
      </c>
      <c r="F1779" s="103">
        <v>35231.440000000002</v>
      </c>
      <c r="G1779" s="103">
        <v>1</v>
      </c>
    </row>
    <row r="1780" spans="1:7" x14ac:dyDescent="0.25">
      <c r="A1780" s="96">
        <v>43524</v>
      </c>
      <c r="B1780" s="101">
        <v>5025</v>
      </c>
      <c r="C1780" s="2" t="s">
        <v>1380</v>
      </c>
      <c r="D1780" s="16" t="s">
        <v>1208</v>
      </c>
      <c r="E1780" s="98">
        <v>3200</v>
      </c>
      <c r="F1780" s="103">
        <v>1173.3333333333335</v>
      </c>
      <c r="G1780" s="103">
        <v>2026.6666666666665</v>
      </c>
    </row>
    <row r="1781" spans="1:7" x14ac:dyDescent="0.25">
      <c r="A1781" s="96">
        <v>42013</v>
      </c>
      <c r="B1781" s="101">
        <v>3854</v>
      </c>
      <c r="C1781" s="2" t="s">
        <v>1380</v>
      </c>
      <c r="D1781" s="16" t="s">
        <v>1209</v>
      </c>
      <c r="E1781" s="98">
        <v>23346.3</v>
      </c>
      <c r="F1781" s="103">
        <v>18093.3825</v>
      </c>
      <c r="G1781" s="103">
        <v>5252.9174999999996</v>
      </c>
    </row>
    <row r="1782" spans="1:7" x14ac:dyDescent="0.25">
      <c r="A1782" s="96">
        <v>43637</v>
      </c>
      <c r="B1782" s="101">
        <v>5264</v>
      </c>
      <c r="C1782" s="2" t="s">
        <v>1380</v>
      </c>
      <c r="D1782" s="16" t="s">
        <v>1210</v>
      </c>
      <c r="E1782" s="98">
        <v>194795.34</v>
      </c>
      <c r="F1782" s="103">
        <v>64931.78</v>
      </c>
      <c r="G1782" s="103">
        <v>129863.56</v>
      </c>
    </row>
    <row r="1783" spans="1:7" x14ac:dyDescent="0.25">
      <c r="A1783" s="96">
        <v>43642</v>
      </c>
      <c r="B1783" s="101">
        <v>5266</v>
      </c>
      <c r="C1783" s="2" t="s">
        <v>1380</v>
      </c>
      <c r="D1783" s="16" t="s">
        <v>1211</v>
      </c>
      <c r="E1783" s="98">
        <v>26284.85</v>
      </c>
      <c r="F1783" s="103">
        <v>8761.616666666665</v>
      </c>
      <c r="G1783" s="103">
        <v>17523.233333333334</v>
      </c>
    </row>
    <row r="1784" spans="1:7" x14ac:dyDescent="0.25">
      <c r="A1784" s="96">
        <v>43598</v>
      </c>
      <c r="B1784" s="101">
        <v>5270</v>
      </c>
      <c r="C1784" s="2" t="s">
        <v>1380</v>
      </c>
      <c r="D1784" s="16" t="s">
        <v>1212</v>
      </c>
      <c r="E1784" s="98">
        <v>9322</v>
      </c>
      <c r="F1784" s="103">
        <v>3185.0166666666669</v>
      </c>
      <c r="G1784" s="103">
        <v>6136.9833333333336</v>
      </c>
    </row>
    <row r="1785" spans="1:7" x14ac:dyDescent="0.25">
      <c r="A1785" s="96">
        <v>44495</v>
      </c>
      <c r="B1785" s="101">
        <v>5380</v>
      </c>
      <c r="C1785" s="2" t="s">
        <v>1380</v>
      </c>
      <c r="D1785" s="16" t="s">
        <v>1213</v>
      </c>
      <c r="E1785" s="98">
        <v>42480</v>
      </c>
      <c r="F1785" s="103">
        <v>8496</v>
      </c>
      <c r="G1785" s="103">
        <v>33984</v>
      </c>
    </row>
    <row r="1786" spans="1:7" x14ac:dyDescent="0.25">
      <c r="A1786" s="96">
        <v>43437</v>
      </c>
      <c r="B1786" s="101">
        <v>5070</v>
      </c>
      <c r="C1786" s="2" t="s">
        <v>1380</v>
      </c>
      <c r="D1786" s="16" t="s">
        <v>1214</v>
      </c>
      <c r="E1786" s="98">
        <v>17200</v>
      </c>
      <c r="F1786" s="103">
        <v>13186.666666666668</v>
      </c>
      <c r="G1786" s="103">
        <v>4013.3333333333321</v>
      </c>
    </row>
    <row r="1787" spans="1:7" x14ac:dyDescent="0.25">
      <c r="A1787" s="96">
        <v>43437</v>
      </c>
      <c r="B1787" s="101">
        <v>5071</v>
      </c>
      <c r="C1787" s="2" t="s">
        <v>1380</v>
      </c>
      <c r="D1787" s="16" t="s">
        <v>1214</v>
      </c>
      <c r="E1787" s="98">
        <v>17200</v>
      </c>
      <c r="F1787" s="103">
        <v>13186.666666666668</v>
      </c>
      <c r="G1787" s="103">
        <v>4013.3333333333321</v>
      </c>
    </row>
    <row r="1788" spans="1:7" x14ac:dyDescent="0.25">
      <c r="A1788" s="96">
        <v>43437</v>
      </c>
      <c r="B1788" s="101">
        <v>5072</v>
      </c>
      <c r="C1788" s="2" t="s">
        <v>1380</v>
      </c>
      <c r="D1788" s="16" t="s">
        <v>1215</v>
      </c>
      <c r="E1788" s="98">
        <v>17200</v>
      </c>
      <c r="F1788" s="103">
        <v>13186.666666666668</v>
      </c>
      <c r="G1788" s="103">
        <v>4013.3333333333321</v>
      </c>
    </row>
    <row r="1789" spans="1:7" x14ac:dyDescent="0.25">
      <c r="A1789" s="96">
        <v>43437</v>
      </c>
      <c r="B1789" s="101">
        <v>5073</v>
      </c>
      <c r="C1789" s="2" t="s">
        <v>1380</v>
      </c>
      <c r="D1789" s="16" t="s">
        <v>1216</v>
      </c>
      <c r="E1789" s="98">
        <v>17200</v>
      </c>
      <c r="F1789" s="103">
        <v>13186.666666666668</v>
      </c>
      <c r="G1789" s="103">
        <v>4013.3333333333321</v>
      </c>
    </row>
    <row r="1790" spans="1:7" x14ac:dyDescent="0.25">
      <c r="A1790" s="96">
        <v>43437</v>
      </c>
      <c r="B1790" s="101">
        <v>5074</v>
      </c>
      <c r="C1790" s="2" t="s">
        <v>1380</v>
      </c>
      <c r="D1790" s="16" t="s">
        <v>1217</v>
      </c>
      <c r="E1790" s="98">
        <v>17200</v>
      </c>
      <c r="F1790" s="103">
        <v>13186.666666666668</v>
      </c>
      <c r="G1790" s="103">
        <v>4013.3333333333321</v>
      </c>
    </row>
    <row r="1791" spans="1:7" x14ac:dyDescent="0.25">
      <c r="A1791" s="96">
        <v>43437</v>
      </c>
      <c r="B1791" s="101">
        <v>5075</v>
      </c>
      <c r="C1791" s="2" t="s">
        <v>1380</v>
      </c>
      <c r="D1791" s="16" t="s">
        <v>1218</v>
      </c>
      <c r="E1791" s="98">
        <v>7250.01</v>
      </c>
      <c r="F1791" s="103">
        <v>5558.3410000000003</v>
      </c>
      <c r="G1791" s="103">
        <v>1691.6689999999999</v>
      </c>
    </row>
    <row r="1792" spans="1:7" x14ac:dyDescent="0.25">
      <c r="A1792" s="96">
        <v>43437</v>
      </c>
      <c r="B1792" s="101">
        <v>5076</v>
      </c>
      <c r="C1792" s="2" t="s">
        <v>1380</v>
      </c>
      <c r="D1792" s="16" t="s">
        <v>1219</v>
      </c>
      <c r="E1792" s="98">
        <v>7250.01</v>
      </c>
      <c r="F1792" s="103">
        <v>5558.3410000000003</v>
      </c>
      <c r="G1792" s="103">
        <v>1691.6689999999999</v>
      </c>
    </row>
    <row r="1793" spans="1:7" x14ac:dyDescent="0.25">
      <c r="A1793" s="96">
        <v>43437</v>
      </c>
      <c r="B1793" s="101">
        <v>5077</v>
      </c>
      <c r="C1793" s="2" t="s">
        <v>1380</v>
      </c>
      <c r="D1793" s="16" t="s">
        <v>1220</v>
      </c>
      <c r="E1793" s="98">
        <v>7250.01</v>
      </c>
      <c r="F1793" s="103">
        <v>5558.3410000000003</v>
      </c>
      <c r="G1793" s="103">
        <v>1691.6689999999999</v>
      </c>
    </row>
    <row r="1794" spans="1:7" x14ac:dyDescent="0.25">
      <c r="A1794" s="96">
        <v>43437</v>
      </c>
      <c r="B1794" s="101">
        <v>5078</v>
      </c>
      <c r="C1794" s="2" t="s">
        <v>1380</v>
      </c>
      <c r="D1794" s="16" t="s">
        <v>1221</v>
      </c>
      <c r="E1794" s="98">
        <v>7250.01</v>
      </c>
      <c r="F1794" s="103">
        <v>5558.3410000000003</v>
      </c>
      <c r="G1794" s="103">
        <v>1691.6689999999999</v>
      </c>
    </row>
    <row r="1795" spans="1:7" x14ac:dyDescent="0.25">
      <c r="A1795" s="96">
        <v>43437</v>
      </c>
      <c r="B1795" s="101">
        <v>5079</v>
      </c>
      <c r="C1795" s="2" t="s">
        <v>1380</v>
      </c>
      <c r="D1795" s="16" t="s">
        <v>1222</v>
      </c>
      <c r="E1795" s="98">
        <v>7250.01</v>
      </c>
      <c r="F1795" s="103">
        <v>5558.3410000000003</v>
      </c>
      <c r="G1795" s="103">
        <v>1691.6689999999999</v>
      </c>
    </row>
    <row r="1796" spans="1:7" x14ac:dyDescent="0.25">
      <c r="A1796" s="96">
        <v>43437</v>
      </c>
      <c r="B1796" s="101">
        <v>5080</v>
      </c>
      <c r="C1796" s="2" t="s">
        <v>1380</v>
      </c>
      <c r="D1796" s="16" t="s">
        <v>1223</v>
      </c>
      <c r="E1796" s="98">
        <v>7250.01</v>
      </c>
      <c r="F1796" s="103">
        <v>5558.3410000000003</v>
      </c>
      <c r="G1796" s="103">
        <v>1691.6689999999999</v>
      </c>
    </row>
    <row r="1797" spans="1:7" x14ac:dyDescent="0.25">
      <c r="A1797" s="96">
        <v>44704</v>
      </c>
      <c r="B1797" s="101">
        <v>5463</v>
      </c>
      <c r="C1797" s="2" t="s">
        <v>1380</v>
      </c>
      <c r="D1797" s="16" t="s">
        <v>1224</v>
      </c>
      <c r="E1797" s="98">
        <v>34220</v>
      </c>
      <c r="F1797" s="103">
        <v>1425.8333333333335</v>
      </c>
      <c r="G1797" s="103">
        <v>32794.166666666664</v>
      </c>
    </row>
    <row r="1798" spans="1:7" x14ac:dyDescent="0.25">
      <c r="A1798" s="96">
        <v>42552</v>
      </c>
      <c r="B1798" s="101">
        <v>3971</v>
      </c>
      <c r="C1798" s="2" t="s">
        <v>1380</v>
      </c>
      <c r="D1798" s="16" t="s">
        <v>1363</v>
      </c>
      <c r="E1798" s="98">
        <v>1</v>
      </c>
      <c r="F1798" s="103">
        <f>'2da'!F1782</f>
        <v>0</v>
      </c>
      <c r="G1798" s="103">
        <f>'2da'!G1782</f>
        <v>1</v>
      </c>
    </row>
    <row r="1799" spans="1:7" x14ac:dyDescent="0.25">
      <c r="A1799" s="96">
        <v>43681</v>
      </c>
      <c r="B1799" s="101">
        <v>5330</v>
      </c>
      <c r="C1799" s="2" t="s">
        <v>1380</v>
      </c>
      <c r="D1799" s="16" t="s">
        <v>1140</v>
      </c>
      <c r="E1799" s="98">
        <v>3351.2</v>
      </c>
      <c r="F1799" s="103">
        <f>'2da'!F1783</f>
        <v>1061.2133333333334</v>
      </c>
      <c r="G1799" s="103">
        <f>'2da'!G1783</f>
        <v>2289.9866666666667</v>
      </c>
    </row>
    <row r="1800" spans="1:7" x14ac:dyDescent="0.25">
      <c r="A1800" s="96">
        <v>42087</v>
      </c>
      <c r="B1800" s="101">
        <v>3418</v>
      </c>
      <c r="C1800" s="2" t="s">
        <v>1380</v>
      </c>
      <c r="D1800" s="16" t="s">
        <v>1364</v>
      </c>
      <c r="E1800" s="98">
        <v>4500</v>
      </c>
      <c r="F1800" s="103">
        <f>'2da'!F1784</f>
        <v>4499</v>
      </c>
      <c r="G1800" s="103">
        <f>'2da'!G1784</f>
        <v>1</v>
      </c>
    </row>
    <row r="1801" spans="1:7" x14ac:dyDescent="0.25">
      <c r="A1801" s="96">
        <v>42128</v>
      </c>
      <c r="B1801" s="101">
        <v>3728</v>
      </c>
      <c r="C1801" s="2" t="s">
        <v>1380</v>
      </c>
      <c r="D1801" s="16" t="s">
        <v>1231</v>
      </c>
      <c r="E1801" s="98">
        <v>7844.59</v>
      </c>
      <c r="F1801" s="103">
        <f>'2da'!F1785</f>
        <v>5818.0709166666666</v>
      </c>
      <c r="G1801" s="103">
        <f>'2da'!G1785</f>
        <v>2026.5190833333336</v>
      </c>
    </row>
    <row r="1803" spans="1:7" ht="15.75" x14ac:dyDescent="0.25">
      <c r="A1803" s="162" t="s">
        <v>31</v>
      </c>
      <c r="B1803" s="209" t="s">
        <v>1267</v>
      </c>
      <c r="C1803" s="210"/>
      <c r="D1803" s="210"/>
      <c r="E1803" s="129"/>
      <c r="F1803" s="129"/>
      <c r="G1803" s="128"/>
    </row>
    <row r="1804" spans="1:7" ht="12.75" customHeight="1" x14ac:dyDescent="0.2">
      <c r="A1804" s="204" t="s">
        <v>1</v>
      </c>
      <c r="B1804" s="205"/>
      <c r="C1804" s="205"/>
      <c r="D1804" s="205"/>
      <c r="E1804" s="205"/>
      <c r="F1804" s="205"/>
      <c r="G1804" s="206"/>
    </row>
    <row r="1805" spans="1:7" ht="30" x14ac:dyDescent="0.2">
      <c r="A1805" s="163" t="s">
        <v>2</v>
      </c>
      <c r="B1805" s="164" t="s">
        <v>3</v>
      </c>
      <c r="C1805" s="1" t="s">
        <v>4</v>
      </c>
      <c r="D1805" s="8" t="s">
        <v>5</v>
      </c>
      <c r="E1805" s="130" t="s">
        <v>6</v>
      </c>
      <c r="F1805" s="131" t="s">
        <v>7</v>
      </c>
      <c r="G1805" s="131" t="s">
        <v>8</v>
      </c>
    </row>
    <row r="1806" spans="1:7" x14ac:dyDescent="0.25">
      <c r="A1806" s="96">
        <v>40029</v>
      </c>
      <c r="B1806" s="101">
        <v>1719</v>
      </c>
      <c r="C1806" s="2" t="s">
        <v>1380</v>
      </c>
      <c r="D1806" s="16" t="s">
        <v>1226</v>
      </c>
      <c r="E1806" s="98">
        <v>1</v>
      </c>
      <c r="F1806" s="103">
        <v>0</v>
      </c>
      <c r="G1806" s="103">
        <v>1</v>
      </c>
    </row>
    <row r="1807" spans="1:7" x14ac:dyDescent="0.25">
      <c r="A1807" s="96">
        <v>42094</v>
      </c>
      <c r="B1807" s="101">
        <v>3527</v>
      </c>
      <c r="C1807" s="2" t="s">
        <v>1380</v>
      </c>
      <c r="D1807" s="16" t="s">
        <v>1227</v>
      </c>
      <c r="E1807" s="98">
        <v>31810</v>
      </c>
      <c r="F1807" s="103">
        <v>31809</v>
      </c>
      <c r="G1807" s="103">
        <v>1</v>
      </c>
    </row>
    <row r="1808" spans="1:7" x14ac:dyDescent="0.25">
      <c r="A1808" s="96">
        <v>43255</v>
      </c>
      <c r="B1808" s="101">
        <v>4917</v>
      </c>
      <c r="C1808" s="2" t="s">
        <v>1380</v>
      </c>
      <c r="D1808" s="16" t="s">
        <v>1228</v>
      </c>
      <c r="E1808" s="98">
        <v>27575.13</v>
      </c>
      <c r="F1808" s="103">
        <v>27573.13</v>
      </c>
      <c r="G1808" s="103">
        <v>2</v>
      </c>
    </row>
    <row r="1809" spans="1:7" x14ac:dyDescent="0.25">
      <c r="A1809" s="96">
        <v>44470</v>
      </c>
      <c r="B1809" s="101">
        <v>5364</v>
      </c>
      <c r="C1809" s="2" t="s">
        <v>1380</v>
      </c>
      <c r="D1809" s="16" t="s">
        <v>151</v>
      </c>
      <c r="E1809" s="98">
        <v>13799.65</v>
      </c>
      <c r="F1809" s="103">
        <v>4599.8833333333332</v>
      </c>
      <c r="G1809" s="103">
        <v>9199.7666666666664</v>
      </c>
    </row>
    <row r="1810" spans="1:7" x14ac:dyDescent="0.25">
      <c r="A1810" s="96">
        <v>41381</v>
      </c>
      <c r="B1810" s="101">
        <v>3000</v>
      </c>
      <c r="C1810" s="2" t="s">
        <v>1380</v>
      </c>
      <c r="D1810" s="16" t="s">
        <v>1054</v>
      </c>
      <c r="E1810" s="98">
        <v>188738.5</v>
      </c>
      <c r="F1810" s="103">
        <v>179301.57499999998</v>
      </c>
      <c r="G1810" s="103">
        <v>9436.9250000000175</v>
      </c>
    </row>
    <row r="1811" spans="1:7" x14ac:dyDescent="0.25">
      <c r="A1811" s="96">
        <v>41551</v>
      </c>
      <c r="B1811" s="101">
        <v>2985</v>
      </c>
      <c r="C1811" s="2" t="s">
        <v>1380</v>
      </c>
      <c r="D1811" s="16" t="s">
        <v>1229</v>
      </c>
      <c r="E1811" s="98">
        <v>23323.31</v>
      </c>
      <c r="F1811" s="103">
        <v>23322.31</v>
      </c>
      <c r="G1811" s="103">
        <v>1</v>
      </c>
    </row>
    <row r="1812" spans="1:7" x14ac:dyDescent="0.25">
      <c r="A1812" s="96">
        <v>41551</v>
      </c>
      <c r="B1812" s="101">
        <v>2977</v>
      </c>
      <c r="C1812" s="2" t="s">
        <v>1380</v>
      </c>
      <c r="D1812" s="16" t="s">
        <v>1230</v>
      </c>
      <c r="E1812" s="98">
        <v>81529.11</v>
      </c>
      <c r="F1812" s="103">
        <v>81528.11</v>
      </c>
      <c r="G1812" s="103">
        <v>1</v>
      </c>
    </row>
    <row r="1813" spans="1:7" x14ac:dyDescent="0.25">
      <c r="A1813" s="96">
        <v>42128</v>
      </c>
      <c r="B1813" s="101">
        <v>3728</v>
      </c>
      <c r="C1813" s="2" t="s">
        <v>1380</v>
      </c>
      <c r="D1813" s="16" t="s">
        <v>1231</v>
      </c>
      <c r="E1813" s="98">
        <v>7844.59</v>
      </c>
      <c r="F1813" s="103">
        <v>5818.0709166666666</v>
      </c>
      <c r="G1813" s="103">
        <v>2026.5190833333336</v>
      </c>
    </row>
    <row r="1814" spans="1:7" x14ac:dyDescent="0.25">
      <c r="A1814" s="96">
        <v>42131</v>
      </c>
      <c r="B1814" s="101">
        <v>3729</v>
      </c>
      <c r="C1814" s="2" t="s">
        <v>1380</v>
      </c>
      <c r="D1814" s="16" t="s">
        <v>1231</v>
      </c>
      <c r="E1814" s="98">
        <v>7844.59</v>
      </c>
      <c r="F1814" s="103">
        <v>5818.0709166666666</v>
      </c>
      <c r="G1814" s="103">
        <v>2026.5190833333336</v>
      </c>
    </row>
    <row r="1815" spans="1:7" x14ac:dyDescent="0.25">
      <c r="A1815" s="96">
        <v>42131</v>
      </c>
      <c r="B1815" s="101">
        <v>3730</v>
      </c>
      <c r="C1815" s="2" t="s">
        <v>1380</v>
      </c>
      <c r="D1815" s="16" t="s">
        <v>1232</v>
      </c>
      <c r="E1815" s="98">
        <v>7617.76</v>
      </c>
      <c r="F1815" s="103">
        <v>5649.8386666666675</v>
      </c>
      <c r="G1815" s="103">
        <v>1967.9213333333328</v>
      </c>
    </row>
    <row r="1816" spans="1:7" x14ac:dyDescent="0.25">
      <c r="A1816" s="96">
        <v>39478</v>
      </c>
      <c r="B1816" s="101">
        <v>1716</v>
      </c>
      <c r="C1816" s="2" t="s">
        <v>1380</v>
      </c>
      <c r="D1816" s="16" t="s">
        <v>1233</v>
      </c>
      <c r="E1816" s="98">
        <v>8352</v>
      </c>
      <c r="F1816" s="103">
        <v>8351</v>
      </c>
      <c r="G1816" s="103">
        <v>1</v>
      </c>
    </row>
    <row r="1817" spans="1:7" x14ac:dyDescent="0.25">
      <c r="A1817" s="96">
        <v>42220</v>
      </c>
      <c r="B1817" s="101">
        <v>3492</v>
      </c>
      <c r="C1817" s="2" t="s">
        <v>1380</v>
      </c>
      <c r="D1817" s="16" t="s">
        <v>1234</v>
      </c>
      <c r="E1817" s="98">
        <v>9438.82</v>
      </c>
      <c r="F1817" s="103">
        <v>6764.487666666666</v>
      </c>
      <c r="G1817" s="103">
        <v>2674.3323333333337</v>
      </c>
    </row>
    <row r="1818" spans="1:7" x14ac:dyDescent="0.25">
      <c r="A1818" s="96">
        <v>41352</v>
      </c>
      <c r="B1818" s="101">
        <v>2972</v>
      </c>
      <c r="C1818" s="2" t="s">
        <v>1380</v>
      </c>
      <c r="D1818" s="16" t="s">
        <v>1235</v>
      </c>
      <c r="E1818" s="98">
        <v>6294.99</v>
      </c>
      <c r="F1818" s="103">
        <v>6032.6987499999996</v>
      </c>
      <c r="G1818" s="103">
        <v>262.29125000000022</v>
      </c>
    </row>
    <row r="1819" spans="1:7" x14ac:dyDescent="0.25">
      <c r="A1819" s="96">
        <v>42248</v>
      </c>
      <c r="B1819" s="101">
        <v>3856</v>
      </c>
      <c r="C1819" s="2" t="s">
        <v>1380</v>
      </c>
      <c r="D1819" s="16" t="s">
        <v>1236</v>
      </c>
      <c r="E1819" s="98">
        <v>16555</v>
      </c>
      <c r="F1819" s="103">
        <v>11726.458333333334</v>
      </c>
      <c r="G1819" s="103">
        <v>4828.5416666666661</v>
      </c>
    </row>
    <row r="1820" spans="1:7" x14ac:dyDescent="0.25">
      <c r="A1820" s="96">
        <v>42251</v>
      </c>
      <c r="B1820" s="101">
        <v>3515</v>
      </c>
      <c r="C1820" s="2" t="s">
        <v>1380</v>
      </c>
      <c r="D1820" s="16" t="s">
        <v>1237</v>
      </c>
      <c r="E1820" s="98">
        <f>8720.2+4377.8</f>
        <v>13098</v>
      </c>
      <c r="F1820" s="103">
        <v>9277.75</v>
      </c>
      <c r="G1820" s="103">
        <v>3820.25</v>
      </c>
    </row>
    <row r="1821" spans="1:7" x14ac:dyDescent="0.25">
      <c r="A1821" s="96">
        <v>42251</v>
      </c>
      <c r="B1821" s="101">
        <v>3499</v>
      </c>
      <c r="C1821" s="2" t="s">
        <v>1380</v>
      </c>
      <c r="D1821" s="16" t="s">
        <v>1238</v>
      </c>
      <c r="E1821" s="98">
        <f>4961.9+4377.8</f>
        <v>9339.7000000000007</v>
      </c>
      <c r="F1821" s="103">
        <v>6615.6208333333334</v>
      </c>
      <c r="G1821" s="103">
        <v>2724.0791666666673</v>
      </c>
    </row>
    <row r="1822" spans="1:7" x14ac:dyDescent="0.25">
      <c r="A1822" s="96">
        <v>42251</v>
      </c>
      <c r="B1822" s="101">
        <v>3500</v>
      </c>
      <c r="C1822" s="2" t="s">
        <v>1380</v>
      </c>
      <c r="D1822" s="16" t="s">
        <v>1239</v>
      </c>
      <c r="E1822" s="98">
        <f>4961.9+4377.8</f>
        <v>9339.7000000000007</v>
      </c>
      <c r="F1822" s="103">
        <v>6615.6208333333334</v>
      </c>
      <c r="G1822" s="103">
        <v>2724.0791666666673</v>
      </c>
    </row>
    <row r="1823" spans="1:7" x14ac:dyDescent="0.25">
      <c r="A1823" s="96">
        <v>43111</v>
      </c>
      <c r="B1823" s="101">
        <v>4820</v>
      </c>
      <c r="C1823" s="2" t="s">
        <v>1380</v>
      </c>
      <c r="D1823" s="16" t="s">
        <v>1240</v>
      </c>
      <c r="E1823" s="98">
        <v>5664</v>
      </c>
      <c r="F1823" s="103">
        <v>5380.7999999999993</v>
      </c>
      <c r="G1823" s="103">
        <v>283.20000000000073</v>
      </c>
    </row>
    <row r="1824" spans="1:7" x14ac:dyDescent="0.25">
      <c r="A1824" s="96">
        <v>42113</v>
      </c>
      <c r="B1824" s="101">
        <v>3512</v>
      </c>
      <c r="C1824" s="2" t="s">
        <v>1380</v>
      </c>
      <c r="D1824" s="16" t="s">
        <v>1241</v>
      </c>
      <c r="E1824" s="98">
        <v>3068</v>
      </c>
      <c r="F1824" s="103">
        <v>2301</v>
      </c>
      <c r="G1824" s="103">
        <v>767</v>
      </c>
    </row>
    <row r="1825" spans="1:7" x14ac:dyDescent="0.25">
      <c r="A1825" s="96">
        <v>42189</v>
      </c>
      <c r="B1825" s="101">
        <v>3511</v>
      </c>
      <c r="C1825" s="2" t="s">
        <v>1380</v>
      </c>
      <c r="D1825" s="16" t="s">
        <v>1242</v>
      </c>
      <c r="E1825" s="98">
        <v>413</v>
      </c>
      <c r="F1825" s="103">
        <v>299.42499999999995</v>
      </c>
      <c r="G1825" s="103">
        <v>113.57500000000005</v>
      </c>
    </row>
    <row r="1826" spans="1:7" x14ac:dyDescent="0.25">
      <c r="A1826" s="96">
        <v>42177</v>
      </c>
      <c r="B1826" s="101">
        <v>3755</v>
      </c>
      <c r="C1826" s="2" t="s">
        <v>1380</v>
      </c>
      <c r="D1826" s="16" t="s">
        <v>746</v>
      </c>
      <c r="E1826" s="98">
        <v>23616.86</v>
      </c>
      <c r="F1826" s="103">
        <v>23615.86</v>
      </c>
      <c r="G1826" s="103">
        <v>1</v>
      </c>
    </row>
    <row r="1827" spans="1:7" x14ac:dyDescent="0.25">
      <c r="A1827" s="96">
        <v>42735</v>
      </c>
      <c r="B1827" s="101">
        <v>4435</v>
      </c>
      <c r="C1827" s="2" t="s">
        <v>1380</v>
      </c>
      <c r="D1827" s="16" t="s">
        <v>1243</v>
      </c>
      <c r="E1827" s="98">
        <v>1</v>
      </c>
      <c r="F1827" s="103">
        <v>0</v>
      </c>
      <c r="G1827" s="103">
        <v>1</v>
      </c>
    </row>
    <row r="1828" spans="1:7" x14ac:dyDescent="0.25">
      <c r="A1828" s="96">
        <v>40029</v>
      </c>
      <c r="B1828" s="101">
        <v>1733</v>
      </c>
      <c r="C1828" s="2" t="s">
        <v>1380</v>
      </c>
      <c r="D1828" s="16" t="s">
        <v>1244</v>
      </c>
      <c r="E1828" s="98">
        <v>1</v>
      </c>
      <c r="F1828" s="103">
        <v>0</v>
      </c>
      <c r="G1828" s="103">
        <v>1</v>
      </c>
    </row>
    <row r="1829" spans="1:7" x14ac:dyDescent="0.25">
      <c r="A1829" s="96">
        <v>40029</v>
      </c>
      <c r="B1829" s="101">
        <v>1732</v>
      </c>
      <c r="C1829" s="2" t="s">
        <v>1380</v>
      </c>
      <c r="D1829" s="16" t="s">
        <v>1244</v>
      </c>
      <c r="E1829" s="98">
        <v>1500</v>
      </c>
      <c r="F1829" s="103">
        <v>1499</v>
      </c>
      <c r="G1829" s="103">
        <v>1</v>
      </c>
    </row>
    <row r="1830" spans="1:7" x14ac:dyDescent="0.25">
      <c r="A1830" s="96">
        <v>40029</v>
      </c>
      <c r="B1830" s="101">
        <v>1742</v>
      </c>
      <c r="C1830" s="2" t="s">
        <v>1380</v>
      </c>
      <c r="D1830" s="16" t="s">
        <v>1244</v>
      </c>
      <c r="E1830" s="98">
        <v>1500</v>
      </c>
      <c r="F1830" s="103">
        <v>1499</v>
      </c>
      <c r="G1830" s="103">
        <v>1</v>
      </c>
    </row>
    <row r="1831" spans="1:7" x14ac:dyDescent="0.25">
      <c r="A1831" s="96">
        <v>40029</v>
      </c>
      <c r="B1831" s="101">
        <v>1734</v>
      </c>
      <c r="C1831" s="2" t="s">
        <v>1380</v>
      </c>
      <c r="D1831" s="16" t="s">
        <v>1244</v>
      </c>
      <c r="E1831" s="98">
        <v>1500</v>
      </c>
      <c r="F1831" s="103">
        <v>1499</v>
      </c>
      <c r="G1831" s="103">
        <v>1</v>
      </c>
    </row>
    <row r="1832" spans="1:7" x14ac:dyDescent="0.25">
      <c r="A1832" s="96">
        <v>40029</v>
      </c>
      <c r="B1832" s="101">
        <v>1735</v>
      </c>
      <c r="C1832" s="2" t="s">
        <v>1380</v>
      </c>
      <c r="D1832" s="16" t="s">
        <v>1244</v>
      </c>
      <c r="E1832" s="98">
        <v>1500</v>
      </c>
      <c r="F1832" s="103">
        <v>1499</v>
      </c>
      <c r="G1832" s="103">
        <v>1</v>
      </c>
    </row>
    <row r="1833" spans="1:7" x14ac:dyDescent="0.25">
      <c r="A1833" s="96">
        <v>40029</v>
      </c>
      <c r="B1833" s="101">
        <v>1736</v>
      </c>
      <c r="C1833" s="2" t="s">
        <v>1380</v>
      </c>
      <c r="D1833" s="16" t="s">
        <v>1244</v>
      </c>
      <c r="E1833" s="98">
        <v>1500</v>
      </c>
      <c r="F1833" s="103">
        <v>1499</v>
      </c>
      <c r="G1833" s="103">
        <v>1</v>
      </c>
    </row>
    <row r="1834" spans="1:7" x14ac:dyDescent="0.25">
      <c r="A1834" s="96">
        <v>40029</v>
      </c>
      <c r="B1834" s="101">
        <v>1737</v>
      </c>
      <c r="C1834" s="2" t="s">
        <v>1380</v>
      </c>
      <c r="D1834" s="16" t="s">
        <v>1244</v>
      </c>
      <c r="E1834" s="98">
        <v>1500</v>
      </c>
      <c r="F1834" s="103">
        <v>1499</v>
      </c>
      <c r="G1834" s="103">
        <v>1</v>
      </c>
    </row>
    <row r="1835" spans="1:7" x14ac:dyDescent="0.25">
      <c r="A1835" s="96">
        <v>40029</v>
      </c>
      <c r="B1835" s="101">
        <v>1738</v>
      </c>
      <c r="C1835" s="2" t="s">
        <v>1380</v>
      </c>
      <c r="D1835" s="16" t="s">
        <v>1244</v>
      </c>
      <c r="E1835" s="98">
        <v>1500</v>
      </c>
      <c r="F1835" s="103">
        <v>1499</v>
      </c>
      <c r="G1835" s="103">
        <v>1</v>
      </c>
    </row>
    <row r="1836" spans="1:7" x14ac:dyDescent="0.25">
      <c r="A1836" s="96">
        <v>40029</v>
      </c>
      <c r="B1836" s="101">
        <v>1739</v>
      </c>
      <c r="C1836" s="2" t="s">
        <v>1380</v>
      </c>
      <c r="D1836" s="16" t="s">
        <v>1244</v>
      </c>
      <c r="E1836" s="98">
        <v>1500</v>
      </c>
      <c r="F1836" s="103">
        <v>1499</v>
      </c>
      <c r="G1836" s="103">
        <v>1</v>
      </c>
    </row>
    <row r="1837" spans="1:7" x14ac:dyDescent="0.25">
      <c r="A1837" s="96">
        <v>40029</v>
      </c>
      <c r="B1837" s="101">
        <v>1740</v>
      </c>
      <c r="C1837" s="2" t="s">
        <v>1380</v>
      </c>
      <c r="D1837" s="16" t="s">
        <v>1244</v>
      </c>
      <c r="E1837" s="98">
        <v>1500</v>
      </c>
      <c r="F1837" s="103">
        <v>1499</v>
      </c>
      <c r="G1837" s="103">
        <v>1</v>
      </c>
    </row>
    <row r="1838" spans="1:7" x14ac:dyDescent="0.25">
      <c r="A1838" s="96">
        <v>40029</v>
      </c>
      <c r="B1838" s="101">
        <v>1731</v>
      </c>
      <c r="C1838" s="2" t="s">
        <v>1380</v>
      </c>
      <c r="D1838" s="16" t="s">
        <v>1244</v>
      </c>
      <c r="E1838" s="98">
        <v>1500</v>
      </c>
      <c r="F1838" s="103">
        <v>1499</v>
      </c>
      <c r="G1838" s="103">
        <v>1</v>
      </c>
    </row>
    <row r="1839" spans="1:7" x14ac:dyDescent="0.25">
      <c r="A1839" s="96">
        <v>40029</v>
      </c>
      <c r="B1839" s="101">
        <v>4720</v>
      </c>
      <c r="C1839" s="2" t="s">
        <v>1380</v>
      </c>
      <c r="D1839" s="16" t="s">
        <v>1244</v>
      </c>
      <c r="E1839" s="98">
        <v>1500</v>
      </c>
      <c r="F1839" s="103">
        <v>1499</v>
      </c>
      <c r="G1839" s="103">
        <v>1</v>
      </c>
    </row>
    <row r="1840" spans="1:7" x14ac:dyDescent="0.25">
      <c r="A1840" s="96">
        <v>42220</v>
      </c>
      <c r="B1840" s="101">
        <v>3494</v>
      </c>
      <c r="C1840" s="2" t="s">
        <v>1380</v>
      </c>
      <c r="D1840" s="16" t="s">
        <v>1245</v>
      </c>
      <c r="E1840" s="98">
        <v>6136</v>
      </c>
      <c r="F1840" s="103">
        <v>4397.4666666666662</v>
      </c>
      <c r="G1840" s="103">
        <v>1738.5333333333338</v>
      </c>
    </row>
    <row r="1841" spans="1:7" x14ac:dyDescent="0.25">
      <c r="A1841" s="96">
        <v>38108</v>
      </c>
      <c r="B1841" s="101">
        <v>796</v>
      </c>
      <c r="C1841" s="2" t="s">
        <v>1380</v>
      </c>
      <c r="D1841" s="16" t="s">
        <v>1246</v>
      </c>
      <c r="E1841" s="98">
        <v>1</v>
      </c>
      <c r="F1841" s="103">
        <v>0</v>
      </c>
      <c r="G1841" s="103">
        <v>1</v>
      </c>
    </row>
    <row r="1842" spans="1:7" x14ac:dyDescent="0.25">
      <c r="A1842" s="96">
        <v>40029</v>
      </c>
      <c r="B1842" s="101">
        <v>1728</v>
      </c>
      <c r="C1842" s="2" t="s">
        <v>1380</v>
      </c>
      <c r="D1842" s="16" t="s">
        <v>1247</v>
      </c>
      <c r="E1842" s="98">
        <v>1200</v>
      </c>
      <c r="F1842" s="103">
        <v>1199</v>
      </c>
      <c r="G1842" s="103">
        <v>1</v>
      </c>
    </row>
    <row r="1843" spans="1:7" x14ac:dyDescent="0.25">
      <c r="A1843" s="96">
        <v>40029</v>
      </c>
      <c r="B1843" s="101">
        <v>1729</v>
      </c>
      <c r="C1843" s="2" t="s">
        <v>1380</v>
      </c>
      <c r="D1843" s="16" t="s">
        <v>1247</v>
      </c>
      <c r="E1843" s="98">
        <v>1200</v>
      </c>
      <c r="F1843" s="103">
        <v>1199</v>
      </c>
      <c r="G1843" s="103">
        <v>1</v>
      </c>
    </row>
    <row r="1844" spans="1:7" x14ac:dyDescent="0.25">
      <c r="A1844" s="96">
        <v>40029</v>
      </c>
      <c r="B1844" s="101">
        <v>1730</v>
      </c>
      <c r="C1844" s="2" t="s">
        <v>1380</v>
      </c>
      <c r="D1844" s="16" t="s">
        <v>1247</v>
      </c>
      <c r="E1844" s="98">
        <v>1200</v>
      </c>
      <c r="F1844" s="103">
        <v>1199</v>
      </c>
      <c r="G1844" s="103">
        <v>1</v>
      </c>
    </row>
    <row r="1845" spans="1:7" x14ac:dyDescent="0.25">
      <c r="A1845" s="96">
        <v>38108</v>
      </c>
      <c r="B1845" s="101">
        <v>176</v>
      </c>
      <c r="C1845" s="2" t="s">
        <v>1380</v>
      </c>
      <c r="D1845" s="16" t="s">
        <v>1248</v>
      </c>
      <c r="E1845" s="98">
        <v>1</v>
      </c>
      <c r="F1845" s="103">
        <v>0</v>
      </c>
      <c r="G1845" s="103">
        <v>1</v>
      </c>
    </row>
    <row r="1846" spans="1:7" x14ac:dyDescent="0.25">
      <c r="A1846" s="96">
        <v>38108</v>
      </c>
      <c r="B1846" s="101">
        <v>139</v>
      </c>
      <c r="C1846" s="2" t="s">
        <v>1380</v>
      </c>
      <c r="D1846" s="16" t="s">
        <v>1249</v>
      </c>
      <c r="E1846" s="98">
        <v>1</v>
      </c>
      <c r="F1846" s="103">
        <v>0</v>
      </c>
      <c r="G1846" s="103">
        <v>1</v>
      </c>
    </row>
    <row r="1847" spans="1:7" x14ac:dyDescent="0.25">
      <c r="A1847" s="96">
        <v>42220</v>
      </c>
      <c r="B1847" s="101">
        <v>3493</v>
      </c>
      <c r="C1847" s="2" t="s">
        <v>1380</v>
      </c>
      <c r="D1847" s="16" t="s">
        <v>1250</v>
      </c>
      <c r="E1847" s="98">
        <v>5664</v>
      </c>
      <c r="F1847" s="103">
        <v>4059.2</v>
      </c>
      <c r="G1847" s="103">
        <v>1604.8000000000002</v>
      </c>
    </row>
    <row r="1848" spans="1:7" x14ac:dyDescent="0.25">
      <c r="A1848" s="96">
        <v>42220</v>
      </c>
      <c r="B1848" s="101">
        <v>3510</v>
      </c>
      <c r="C1848" s="2" t="s">
        <v>1380</v>
      </c>
      <c r="D1848" s="16" t="s">
        <v>1251</v>
      </c>
      <c r="E1848" s="98">
        <v>26491</v>
      </c>
      <c r="F1848" s="103">
        <v>26490</v>
      </c>
      <c r="G1848" s="103">
        <v>1</v>
      </c>
    </row>
    <row r="1849" spans="1:7" x14ac:dyDescent="0.25">
      <c r="A1849" s="96">
        <v>42735</v>
      </c>
      <c r="B1849" s="101">
        <v>4434</v>
      </c>
      <c r="C1849" s="2" t="s">
        <v>1380</v>
      </c>
      <c r="D1849" s="16" t="s">
        <v>1252</v>
      </c>
      <c r="E1849" s="98">
        <v>1</v>
      </c>
      <c r="F1849" s="103">
        <v>0</v>
      </c>
      <c r="G1849" s="103">
        <v>1</v>
      </c>
    </row>
    <row r="1850" spans="1:7" x14ac:dyDescent="0.25">
      <c r="A1850" s="96">
        <v>42735</v>
      </c>
      <c r="B1850" s="101">
        <v>4431</v>
      </c>
      <c r="C1850" s="2" t="s">
        <v>1380</v>
      </c>
      <c r="D1850" s="16" t="s">
        <v>1252</v>
      </c>
      <c r="E1850" s="98">
        <v>1</v>
      </c>
      <c r="F1850" s="103">
        <v>0</v>
      </c>
      <c r="G1850" s="103">
        <v>1</v>
      </c>
    </row>
    <row r="1851" spans="1:7" x14ac:dyDescent="0.25">
      <c r="A1851" s="96">
        <v>42735</v>
      </c>
      <c r="B1851" s="101">
        <v>4432</v>
      </c>
      <c r="C1851" s="2" t="s">
        <v>1380</v>
      </c>
      <c r="D1851" s="16" t="s">
        <v>1252</v>
      </c>
      <c r="E1851" s="98">
        <v>1</v>
      </c>
      <c r="F1851" s="103">
        <v>0</v>
      </c>
      <c r="G1851" s="103">
        <v>1</v>
      </c>
    </row>
    <row r="1852" spans="1:7" x14ac:dyDescent="0.25">
      <c r="A1852" s="96">
        <v>42735</v>
      </c>
      <c r="B1852" s="101">
        <v>4433</v>
      </c>
      <c r="C1852" s="2" t="s">
        <v>1380</v>
      </c>
      <c r="D1852" s="16" t="s">
        <v>1252</v>
      </c>
      <c r="E1852" s="98">
        <v>1</v>
      </c>
      <c r="F1852" s="103">
        <v>0</v>
      </c>
      <c r="G1852" s="103">
        <v>1</v>
      </c>
    </row>
    <row r="1853" spans="1:7" x14ac:dyDescent="0.25">
      <c r="A1853" s="96">
        <v>42251</v>
      </c>
      <c r="B1853" s="101">
        <v>3517</v>
      </c>
      <c r="C1853" s="2" t="s">
        <v>1380</v>
      </c>
      <c r="D1853" s="16" t="s">
        <v>1253</v>
      </c>
      <c r="E1853" s="98">
        <v>3929.4</v>
      </c>
      <c r="F1853" s="103">
        <v>2783.3249999999998</v>
      </c>
      <c r="G1853" s="103">
        <v>1146.0750000000003</v>
      </c>
    </row>
    <row r="1854" spans="1:7" x14ac:dyDescent="0.25">
      <c r="A1854" s="96">
        <v>42251</v>
      </c>
      <c r="B1854" s="101">
        <v>3498</v>
      </c>
      <c r="C1854" s="2" t="s">
        <v>1380</v>
      </c>
      <c r="D1854" s="16" t="s">
        <v>1254</v>
      </c>
      <c r="E1854" s="98">
        <v>3304</v>
      </c>
      <c r="F1854" s="103">
        <v>2340.333333333333</v>
      </c>
      <c r="G1854" s="103">
        <v>963.66666666666697</v>
      </c>
    </row>
    <row r="1855" spans="1:7" x14ac:dyDescent="0.25">
      <c r="A1855" s="96">
        <v>42251</v>
      </c>
      <c r="B1855" s="101">
        <v>3496</v>
      </c>
      <c r="C1855" s="2" t="s">
        <v>1380</v>
      </c>
      <c r="D1855" s="16" t="s">
        <v>1255</v>
      </c>
      <c r="E1855" s="98">
        <v>3304</v>
      </c>
      <c r="F1855" s="103">
        <v>2340.333333333333</v>
      </c>
      <c r="G1855" s="103">
        <v>963.66666666666697</v>
      </c>
    </row>
    <row r="1856" spans="1:7" x14ac:dyDescent="0.25">
      <c r="A1856" s="96">
        <v>42251</v>
      </c>
      <c r="B1856" s="101">
        <v>3497</v>
      </c>
      <c r="C1856" s="2" t="s">
        <v>1380</v>
      </c>
      <c r="D1856" s="16" t="s">
        <v>1255</v>
      </c>
      <c r="E1856" s="98">
        <v>3304</v>
      </c>
      <c r="F1856" s="103">
        <v>2340.333333333333</v>
      </c>
      <c r="G1856" s="103">
        <v>963.66666666666697</v>
      </c>
    </row>
    <row r="1857" spans="1:7" x14ac:dyDescent="0.25">
      <c r="A1857" s="96">
        <v>42251</v>
      </c>
      <c r="B1857" s="101">
        <v>3495</v>
      </c>
      <c r="C1857" s="2" t="s">
        <v>1380</v>
      </c>
      <c r="D1857" s="16" t="s">
        <v>1256</v>
      </c>
      <c r="E1857" s="98">
        <v>3304</v>
      </c>
      <c r="F1857" s="103">
        <v>2340.333333333333</v>
      </c>
      <c r="G1857" s="103">
        <v>963.66666666666697</v>
      </c>
    </row>
    <row r="1858" spans="1:7" x14ac:dyDescent="0.25">
      <c r="A1858" s="96">
        <v>41373</v>
      </c>
      <c r="B1858" s="101">
        <v>3509</v>
      </c>
      <c r="C1858" s="2" t="s">
        <v>1380</v>
      </c>
      <c r="D1858" s="16" t="s">
        <v>1257</v>
      </c>
      <c r="E1858" s="98">
        <v>9304.36</v>
      </c>
      <c r="F1858" s="103">
        <v>8839.1419999999998</v>
      </c>
      <c r="G1858" s="103">
        <v>465.21800000000076</v>
      </c>
    </row>
    <row r="1859" spans="1:7" x14ac:dyDescent="0.25">
      <c r="A1859" s="96">
        <v>42248</v>
      </c>
      <c r="B1859" s="101">
        <v>3869</v>
      </c>
      <c r="C1859" s="2" t="s">
        <v>1380</v>
      </c>
      <c r="D1859" s="16" t="s">
        <v>1258</v>
      </c>
      <c r="E1859" s="98">
        <v>28438</v>
      </c>
      <c r="F1859" s="103">
        <v>20143.583333333336</v>
      </c>
      <c r="G1859" s="103">
        <v>8294.4166666666642</v>
      </c>
    </row>
    <row r="1860" spans="1:7" x14ac:dyDescent="0.25">
      <c r="A1860" s="96">
        <v>40029</v>
      </c>
      <c r="B1860" s="101">
        <v>1725</v>
      </c>
      <c r="C1860" s="2" t="s">
        <v>1380</v>
      </c>
      <c r="D1860" s="16" t="s">
        <v>1259</v>
      </c>
      <c r="E1860" s="98">
        <v>1</v>
      </c>
      <c r="F1860" s="103">
        <v>0</v>
      </c>
      <c r="G1860" s="103">
        <v>1</v>
      </c>
    </row>
    <row r="1861" spans="1:7" x14ac:dyDescent="0.25">
      <c r="A1861" s="96">
        <v>37991</v>
      </c>
      <c r="B1861" s="101">
        <v>727</v>
      </c>
      <c r="C1861" s="2" t="s">
        <v>1380</v>
      </c>
      <c r="D1861" s="16" t="s">
        <v>1260</v>
      </c>
      <c r="E1861" s="98">
        <v>1</v>
      </c>
      <c r="F1861" s="103">
        <v>0</v>
      </c>
      <c r="G1861" s="103">
        <v>1</v>
      </c>
    </row>
    <row r="1862" spans="1:7" x14ac:dyDescent="0.25">
      <c r="A1862" s="96">
        <v>39967</v>
      </c>
      <c r="B1862" s="101">
        <v>635</v>
      </c>
      <c r="C1862" s="2" t="s">
        <v>1380</v>
      </c>
      <c r="D1862" s="16" t="s">
        <v>1261</v>
      </c>
      <c r="E1862" s="98">
        <v>1</v>
      </c>
      <c r="F1862" s="103">
        <v>0</v>
      </c>
      <c r="G1862" s="103">
        <v>1</v>
      </c>
    </row>
    <row r="1863" spans="1:7" x14ac:dyDescent="0.25">
      <c r="A1863" s="96">
        <v>41375</v>
      </c>
      <c r="B1863" s="101">
        <v>3006</v>
      </c>
      <c r="C1863" s="2" t="s">
        <v>1380</v>
      </c>
      <c r="D1863" s="16" t="s">
        <v>1262</v>
      </c>
      <c r="E1863" s="98">
        <v>2795</v>
      </c>
      <c r="F1863" s="103">
        <v>2655.25</v>
      </c>
      <c r="G1863" s="103">
        <v>139.75</v>
      </c>
    </row>
    <row r="1864" spans="1:7" x14ac:dyDescent="0.25">
      <c r="A1864" s="96">
        <v>40029</v>
      </c>
      <c r="B1864" s="101">
        <v>1522</v>
      </c>
      <c r="C1864" s="2" t="s">
        <v>1380</v>
      </c>
      <c r="D1864" s="16" t="s">
        <v>1263</v>
      </c>
      <c r="E1864" s="98">
        <v>1</v>
      </c>
      <c r="F1864" s="103">
        <v>0</v>
      </c>
      <c r="G1864" s="103">
        <v>1</v>
      </c>
    </row>
    <row r="1865" spans="1:7" x14ac:dyDescent="0.25">
      <c r="A1865" s="96">
        <v>40029</v>
      </c>
      <c r="B1865" s="101">
        <v>1723</v>
      </c>
      <c r="C1865" s="2" t="s">
        <v>1380</v>
      </c>
      <c r="D1865" s="16" t="s">
        <v>1264</v>
      </c>
      <c r="E1865" s="98">
        <v>1</v>
      </c>
      <c r="F1865" s="103">
        <v>0</v>
      </c>
      <c r="G1865" s="103">
        <v>1</v>
      </c>
    </row>
    <row r="1866" spans="1:7" x14ac:dyDescent="0.25">
      <c r="A1866" s="96">
        <v>42023</v>
      </c>
      <c r="B1866" s="101">
        <v>3318</v>
      </c>
      <c r="C1866" s="2" t="s">
        <v>1380</v>
      </c>
      <c r="D1866" s="16" t="s">
        <v>1265</v>
      </c>
      <c r="E1866" s="98">
        <v>2690.12</v>
      </c>
      <c r="F1866" s="103">
        <v>2084.8429999999998</v>
      </c>
      <c r="G1866" s="103">
        <v>605.27700000000004</v>
      </c>
    </row>
    <row r="1867" spans="1:7" x14ac:dyDescent="0.25">
      <c r="A1867" s="96">
        <v>43313</v>
      </c>
      <c r="B1867" s="101">
        <v>4970</v>
      </c>
      <c r="C1867" s="2" t="s">
        <v>1380</v>
      </c>
      <c r="D1867" s="16" t="s">
        <v>1104</v>
      </c>
      <c r="E1867" s="98">
        <v>79650</v>
      </c>
      <c r="F1867" s="103">
        <v>33187.5</v>
      </c>
      <c r="G1867" s="103">
        <v>46462.5</v>
      </c>
    </row>
    <row r="1868" spans="1:7" x14ac:dyDescent="0.25">
      <c r="A1868" s="96">
        <v>42905</v>
      </c>
      <c r="B1868" s="101">
        <v>4718</v>
      </c>
      <c r="C1868" s="2" t="s">
        <v>1380</v>
      </c>
      <c r="D1868" s="16" t="s">
        <v>1020</v>
      </c>
      <c r="E1868" s="98">
        <v>6372</v>
      </c>
      <c r="F1868" s="103">
        <v>3398.4</v>
      </c>
      <c r="G1868" s="103">
        <v>2973.6</v>
      </c>
    </row>
    <row r="1869" spans="1:7" x14ac:dyDescent="0.25">
      <c r="A1869" s="96">
        <v>42735</v>
      </c>
      <c r="B1869" s="101">
        <v>4462</v>
      </c>
      <c r="C1869" s="2" t="s">
        <v>1380</v>
      </c>
      <c r="D1869" s="16" t="s">
        <v>1266</v>
      </c>
      <c r="E1869" s="98">
        <v>1</v>
      </c>
      <c r="F1869" s="103">
        <v>0</v>
      </c>
      <c r="G1869" s="103">
        <v>1</v>
      </c>
    </row>
    <row r="1870" spans="1:7" x14ac:dyDescent="0.25">
      <c r="A1870" s="96"/>
      <c r="B1870" s="101"/>
      <c r="C1870" s="6" t="s">
        <v>9</v>
      </c>
      <c r="D1870" s="16"/>
      <c r="E1870" s="98"/>
      <c r="F1870" s="103"/>
      <c r="G1870" s="103"/>
    </row>
    <row r="1872" spans="1:7" ht="15.75" x14ac:dyDescent="0.25">
      <c r="A1872" s="162" t="s">
        <v>31</v>
      </c>
      <c r="B1872" s="209" t="s">
        <v>1304</v>
      </c>
      <c r="C1872" s="210"/>
      <c r="D1872" s="210"/>
      <c r="E1872" s="129"/>
      <c r="F1872" s="129"/>
      <c r="G1872" s="128"/>
    </row>
    <row r="1873" spans="1:7" ht="12.75" customHeight="1" x14ac:dyDescent="0.2">
      <c r="A1873" s="204" t="s">
        <v>1</v>
      </c>
      <c r="B1873" s="205"/>
      <c r="C1873" s="205"/>
      <c r="D1873" s="205"/>
      <c r="E1873" s="205"/>
      <c r="F1873" s="205"/>
      <c r="G1873" s="206"/>
    </row>
    <row r="1874" spans="1:7" ht="30" x14ac:dyDescent="0.2">
      <c r="A1874" s="163" t="s">
        <v>2</v>
      </c>
      <c r="B1874" s="164" t="s">
        <v>3</v>
      </c>
      <c r="C1874" s="1" t="s">
        <v>4</v>
      </c>
      <c r="D1874" s="8" t="s">
        <v>5</v>
      </c>
      <c r="E1874" s="130" t="s">
        <v>6</v>
      </c>
      <c r="F1874" s="131" t="s">
        <v>7</v>
      </c>
      <c r="G1874" s="131" t="s">
        <v>8</v>
      </c>
    </row>
    <row r="1875" spans="1:7" x14ac:dyDescent="0.25">
      <c r="A1875" s="96">
        <v>42023</v>
      </c>
      <c r="B1875" s="101">
        <v>3313</v>
      </c>
      <c r="C1875" s="2" t="s">
        <v>1380</v>
      </c>
      <c r="D1875" s="16" t="s">
        <v>1268</v>
      </c>
      <c r="E1875" s="98">
        <v>33035</v>
      </c>
      <c r="F1875" s="103">
        <v>33034</v>
      </c>
      <c r="G1875" s="103">
        <v>1</v>
      </c>
    </row>
    <row r="1876" spans="1:7" x14ac:dyDescent="0.25">
      <c r="A1876" s="96">
        <v>43336</v>
      </c>
      <c r="B1876" s="101">
        <v>4985</v>
      </c>
      <c r="C1876" s="2" t="s">
        <v>1380</v>
      </c>
      <c r="D1876" s="16" t="s">
        <v>1269</v>
      </c>
      <c r="E1876" s="98">
        <v>38545</v>
      </c>
      <c r="F1876" s="103">
        <v>38543</v>
      </c>
      <c r="G1876" s="103">
        <v>1</v>
      </c>
    </row>
    <row r="1877" spans="1:7" x14ac:dyDescent="0.25">
      <c r="A1877" s="96">
        <v>43336</v>
      </c>
      <c r="B1877" s="101">
        <v>4986</v>
      </c>
      <c r="C1877" s="2" t="s">
        <v>1380</v>
      </c>
      <c r="D1877" s="16" t="s">
        <v>1270</v>
      </c>
      <c r="E1877" s="98">
        <v>6000</v>
      </c>
      <c r="F1877" s="103">
        <v>5998</v>
      </c>
      <c r="G1877" s="103">
        <v>1</v>
      </c>
    </row>
    <row r="1878" spans="1:7" x14ac:dyDescent="0.25">
      <c r="A1878" s="96">
        <v>42023</v>
      </c>
      <c r="B1878" s="101">
        <v>3312</v>
      </c>
      <c r="C1878" s="2" t="s">
        <v>1380</v>
      </c>
      <c r="D1878" s="16" t="s">
        <v>1268</v>
      </c>
      <c r="E1878" s="98">
        <v>33035</v>
      </c>
      <c r="F1878" s="103">
        <v>33034</v>
      </c>
      <c r="G1878" s="103">
        <v>1</v>
      </c>
    </row>
    <row r="1879" spans="1:7" x14ac:dyDescent="0.25">
      <c r="A1879" s="96">
        <v>41108</v>
      </c>
      <c r="B1879" s="101">
        <v>2875</v>
      </c>
      <c r="C1879" s="2" t="s">
        <v>1380</v>
      </c>
      <c r="D1879" s="16" t="s">
        <v>1271</v>
      </c>
      <c r="E1879" s="98">
        <v>26866.82</v>
      </c>
      <c r="F1879" s="103">
        <v>26865.82</v>
      </c>
      <c r="G1879" s="103">
        <v>1</v>
      </c>
    </row>
    <row r="1880" spans="1:7" x14ac:dyDescent="0.25">
      <c r="A1880" s="96">
        <v>42023</v>
      </c>
      <c r="B1880" s="101">
        <v>3311</v>
      </c>
      <c r="C1880" s="2" t="s">
        <v>1380</v>
      </c>
      <c r="D1880" s="16" t="s">
        <v>1272</v>
      </c>
      <c r="E1880" s="98">
        <v>33035</v>
      </c>
      <c r="F1880" s="103">
        <v>33034</v>
      </c>
      <c r="G1880" s="103">
        <v>1</v>
      </c>
    </row>
    <row r="1881" spans="1:7" x14ac:dyDescent="0.25">
      <c r="A1881" s="96">
        <v>43105</v>
      </c>
      <c r="B1881" s="101">
        <v>4798</v>
      </c>
      <c r="C1881" s="2" t="s">
        <v>1380</v>
      </c>
      <c r="D1881" s="16" t="s">
        <v>70</v>
      </c>
      <c r="E1881" s="98">
        <v>43734</v>
      </c>
      <c r="F1881" s="103">
        <v>43732</v>
      </c>
      <c r="G1881" s="103">
        <v>2</v>
      </c>
    </row>
    <row r="1882" spans="1:7" x14ac:dyDescent="0.25">
      <c r="A1882" s="96">
        <v>43105</v>
      </c>
      <c r="B1882" s="101">
        <v>4799</v>
      </c>
      <c r="C1882" s="2" t="s">
        <v>1380</v>
      </c>
      <c r="D1882" s="16" t="s">
        <v>1111</v>
      </c>
      <c r="E1882" s="98">
        <v>5000</v>
      </c>
      <c r="F1882" s="103">
        <v>4998</v>
      </c>
      <c r="G1882" s="103">
        <v>2</v>
      </c>
    </row>
    <row r="1883" spans="1:7" x14ac:dyDescent="0.25">
      <c r="A1883" s="96">
        <v>40372</v>
      </c>
      <c r="B1883" s="101">
        <v>2216</v>
      </c>
      <c r="C1883" s="2" t="s">
        <v>1380</v>
      </c>
      <c r="D1883" s="16" t="s">
        <v>1273</v>
      </c>
      <c r="E1883" s="98">
        <v>7954.56</v>
      </c>
      <c r="F1883" s="103">
        <v>7953.56</v>
      </c>
      <c r="G1883" s="103">
        <v>1</v>
      </c>
    </row>
    <row r="1884" spans="1:7" x14ac:dyDescent="0.25">
      <c r="A1884" s="96">
        <v>42023</v>
      </c>
      <c r="B1884" s="101">
        <v>3310</v>
      </c>
      <c r="C1884" s="2" t="s">
        <v>1380</v>
      </c>
      <c r="D1884" s="16" t="s">
        <v>1274</v>
      </c>
      <c r="E1884" s="98">
        <v>5400</v>
      </c>
      <c r="F1884" s="103">
        <v>5399</v>
      </c>
      <c r="G1884" s="103">
        <v>1</v>
      </c>
    </row>
    <row r="1885" spans="1:7" x14ac:dyDescent="0.25">
      <c r="A1885" s="96">
        <v>42023</v>
      </c>
      <c r="B1885" s="101">
        <v>3308</v>
      </c>
      <c r="C1885" s="2" t="s">
        <v>1380</v>
      </c>
      <c r="D1885" s="16" t="s">
        <v>1275</v>
      </c>
      <c r="E1885" s="98">
        <v>5400</v>
      </c>
      <c r="F1885" s="103">
        <v>5399</v>
      </c>
      <c r="G1885" s="103">
        <v>1</v>
      </c>
    </row>
    <row r="1886" spans="1:7" x14ac:dyDescent="0.25">
      <c r="A1886" s="96">
        <v>43105</v>
      </c>
      <c r="B1886" s="101">
        <v>4069</v>
      </c>
      <c r="C1886" s="2" t="s">
        <v>1380</v>
      </c>
      <c r="D1886" s="16" t="s">
        <v>726</v>
      </c>
      <c r="E1886" s="98">
        <v>36108</v>
      </c>
      <c r="F1886" s="103">
        <v>36106</v>
      </c>
      <c r="G1886" s="103">
        <v>2</v>
      </c>
    </row>
    <row r="1887" spans="1:7" x14ac:dyDescent="0.25">
      <c r="A1887" s="96">
        <v>38108</v>
      </c>
      <c r="B1887" s="101">
        <v>1487</v>
      </c>
      <c r="C1887" s="2" t="s">
        <v>1380</v>
      </c>
      <c r="D1887" s="16" t="s">
        <v>1276</v>
      </c>
      <c r="E1887" s="98">
        <v>1</v>
      </c>
      <c r="F1887" s="103">
        <v>0</v>
      </c>
      <c r="G1887" s="103">
        <v>1</v>
      </c>
    </row>
    <row r="1888" spans="1:7" x14ac:dyDescent="0.25">
      <c r="A1888" s="96">
        <v>38108</v>
      </c>
      <c r="B1888" s="101">
        <v>1488</v>
      </c>
      <c r="C1888" s="2" t="s">
        <v>1380</v>
      </c>
      <c r="D1888" s="16" t="s">
        <v>1277</v>
      </c>
      <c r="E1888" s="98">
        <v>1</v>
      </c>
      <c r="F1888" s="103">
        <v>0</v>
      </c>
      <c r="G1888" s="103">
        <v>1</v>
      </c>
    </row>
    <row r="1889" spans="1:7" x14ac:dyDescent="0.25">
      <c r="A1889" s="96">
        <v>38108</v>
      </c>
      <c r="B1889" s="101">
        <v>1486</v>
      </c>
      <c r="C1889" s="2" t="s">
        <v>1380</v>
      </c>
      <c r="D1889" s="16" t="s">
        <v>1278</v>
      </c>
      <c r="E1889" s="98">
        <v>1</v>
      </c>
      <c r="F1889" s="103">
        <v>0</v>
      </c>
      <c r="G1889" s="103">
        <v>1</v>
      </c>
    </row>
    <row r="1890" spans="1:7" x14ac:dyDescent="0.25">
      <c r="A1890" s="96">
        <v>42075</v>
      </c>
      <c r="B1890" s="101">
        <v>3385</v>
      </c>
      <c r="C1890" s="2" t="s">
        <v>1380</v>
      </c>
      <c r="D1890" s="16" t="s">
        <v>1279</v>
      </c>
      <c r="E1890" s="98">
        <v>4484</v>
      </c>
      <c r="F1890" s="103">
        <v>3400.3666666666668</v>
      </c>
      <c r="G1890" s="103">
        <v>1083.6333333333332</v>
      </c>
    </row>
    <row r="1891" spans="1:7" x14ac:dyDescent="0.25">
      <c r="A1891" s="96">
        <v>38108</v>
      </c>
      <c r="B1891" s="101">
        <v>1890</v>
      </c>
      <c r="C1891" s="2" t="s">
        <v>1380</v>
      </c>
      <c r="D1891" s="16" t="s">
        <v>1280</v>
      </c>
      <c r="E1891" s="98">
        <v>1</v>
      </c>
      <c r="F1891" s="103">
        <v>0</v>
      </c>
      <c r="G1891" s="103">
        <v>1</v>
      </c>
    </row>
    <row r="1892" spans="1:7" x14ac:dyDescent="0.25">
      <c r="A1892" s="96">
        <v>38108</v>
      </c>
      <c r="B1892" s="101">
        <v>1896</v>
      </c>
      <c r="C1892" s="2" t="s">
        <v>1380</v>
      </c>
      <c r="D1892" s="16" t="s">
        <v>1281</v>
      </c>
      <c r="E1892" s="98">
        <v>1</v>
      </c>
      <c r="F1892" s="103">
        <v>0</v>
      </c>
      <c r="G1892" s="103">
        <v>1</v>
      </c>
    </row>
    <row r="1893" spans="1:7" x14ac:dyDescent="0.25">
      <c r="A1893" s="96">
        <v>43110</v>
      </c>
      <c r="B1893" s="101">
        <v>4808</v>
      </c>
      <c r="C1893" s="2" t="s">
        <v>1380</v>
      </c>
      <c r="D1893" s="16" t="s">
        <v>744</v>
      </c>
      <c r="E1893" s="98">
        <v>12036</v>
      </c>
      <c r="F1893" s="103">
        <v>5717.0999999999995</v>
      </c>
      <c r="G1893" s="103">
        <v>6318.9000000000005</v>
      </c>
    </row>
    <row r="1894" spans="1:7" x14ac:dyDescent="0.25">
      <c r="A1894" s="96">
        <v>38108</v>
      </c>
      <c r="B1894" s="101">
        <v>1451</v>
      </c>
      <c r="C1894" s="2" t="s">
        <v>1380</v>
      </c>
      <c r="D1894" s="16" t="s">
        <v>1282</v>
      </c>
      <c r="E1894" s="98">
        <v>1</v>
      </c>
      <c r="F1894" s="103">
        <v>0</v>
      </c>
      <c r="G1894" s="103">
        <v>1</v>
      </c>
    </row>
    <row r="1895" spans="1:7" x14ac:dyDescent="0.25">
      <c r="A1895" s="96">
        <v>38108</v>
      </c>
      <c r="B1895" s="101">
        <v>2132</v>
      </c>
      <c r="C1895" s="2" t="s">
        <v>1380</v>
      </c>
      <c r="D1895" s="16" t="s">
        <v>1283</v>
      </c>
      <c r="E1895" s="98">
        <v>1</v>
      </c>
      <c r="F1895" s="103">
        <v>0</v>
      </c>
      <c r="G1895" s="103">
        <v>1</v>
      </c>
    </row>
    <row r="1896" spans="1:7" x14ac:dyDescent="0.25">
      <c r="A1896" s="96">
        <v>38108</v>
      </c>
      <c r="B1896" s="101">
        <v>1452</v>
      </c>
      <c r="C1896" s="2" t="s">
        <v>1380</v>
      </c>
      <c r="D1896" s="16" t="s">
        <v>1284</v>
      </c>
      <c r="E1896" s="98">
        <v>1</v>
      </c>
      <c r="F1896" s="103">
        <v>0</v>
      </c>
      <c r="G1896" s="103">
        <v>1</v>
      </c>
    </row>
    <row r="1897" spans="1:7" x14ac:dyDescent="0.25">
      <c r="A1897" s="96">
        <v>37991</v>
      </c>
      <c r="B1897" s="101">
        <v>1473</v>
      </c>
      <c r="C1897" s="2" t="s">
        <v>1380</v>
      </c>
      <c r="D1897" s="16" t="s">
        <v>1285</v>
      </c>
      <c r="E1897" s="98">
        <v>1</v>
      </c>
      <c r="F1897" s="103">
        <v>0</v>
      </c>
      <c r="G1897" s="103">
        <v>1</v>
      </c>
    </row>
    <row r="1898" spans="1:7" x14ac:dyDescent="0.25">
      <c r="A1898" s="96">
        <v>42177</v>
      </c>
      <c r="B1898" s="101">
        <v>3750</v>
      </c>
      <c r="C1898" s="2" t="s">
        <v>1380</v>
      </c>
      <c r="D1898" s="16" t="s">
        <v>746</v>
      </c>
      <c r="E1898" s="98">
        <v>23616.86</v>
      </c>
      <c r="F1898" s="103">
        <v>23615.86</v>
      </c>
      <c r="G1898" s="103">
        <v>1</v>
      </c>
    </row>
    <row r="1899" spans="1:7" x14ac:dyDescent="0.25">
      <c r="A1899" s="96">
        <v>38108</v>
      </c>
      <c r="B1899" s="101">
        <v>1470</v>
      </c>
      <c r="C1899" s="2" t="s">
        <v>1380</v>
      </c>
      <c r="D1899" s="16" t="s">
        <v>1286</v>
      </c>
      <c r="E1899" s="98">
        <v>1</v>
      </c>
      <c r="F1899" s="103">
        <v>0</v>
      </c>
      <c r="G1899" s="103">
        <v>1</v>
      </c>
    </row>
    <row r="1900" spans="1:7" x14ac:dyDescent="0.25">
      <c r="A1900" s="96">
        <v>38108</v>
      </c>
      <c r="B1900" s="101">
        <v>1490</v>
      </c>
      <c r="C1900" s="2" t="s">
        <v>1380</v>
      </c>
      <c r="D1900" s="16" t="s">
        <v>1287</v>
      </c>
      <c r="E1900" s="98">
        <v>1</v>
      </c>
      <c r="F1900" s="103">
        <v>0</v>
      </c>
      <c r="G1900" s="103">
        <v>1</v>
      </c>
    </row>
    <row r="1901" spans="1:7" x14ac:dyDescent="0.25">
      <c r="A1901" s="96">
        <v>37991</v>
      </c>
      <c r="B1901" s="101">
        <v>1479</v>
      </c>
      <c r="C1901" s="2" t="s">
        <v>1380</v>
      </c>
      <c r="D1901" s="16" t="s">
        <v>1288</v>
      </c>
      <c r="E1901" s="98">
        <v>1</v>
      </c>
      <c r="F1901" s="103">
        <v>0</v>
      </c>
      <c r="G1901" s="103">
        <v>1</v>
      </c>
    </row>
    <row r="1902" spans="1:7" x14ac:dyDescent="0.25">
      <c r="A1902" s="96">
        <v>41160</v>
      </c>
      <c r="B1902" s="101">
        <v>1461</v>
      </c>
      <c r="C1902" s="2" t="s">
        <v>1380</v>
      </c>
      <c r="D1902" s="16" t="s">
        <v>1289</v>
      </c>
      <c r="E1902" s="98">
        <v>1</v>
      </c>
      <c r="F1902" s="103">
        <v>0</v>
      </c>
      <c r="G1902" s="103">
        <v>1</v>
      </c>
    </row>
    <row r="1903" spans="1:7" x14ac:dyDescent="0.25">
      <c r="A1903" s="96">
        <v>41160</v>
      </c>
      <c r="B1903" s="101">
        <v>1459</v>
      </c>
      <c r="C1903" s="2" t="s">
        <v>1380</v>
      </c>
      <c r="D1903" s="16" t="s">
        <v>1289</v>
      </c>
      <c r="E1903" s="98">
        <v>1</v>
      </c>
      <c r="F1903" s="103">
        <v>0</v>
      </c>
      <c r="G1903" s="103">
        <v>1</v>
      </c>
    </row>
    <row r="1904" spans="1:7" x14ac:dyDescent="0.25">
      <c r="A1904" s="96">
        <v>38108</v>
      </c>
      <c r="B1904" s="101">
        <v>1454</v>
      </c>
      <c r="C1904" s="2" t="s">
        <v>1380</v>
      </c>
      <c r="D1904" s="16" t="s">
        <v>1290</v>
      </c>
      <c r="E1904" s="98">
        <v>1</v>
      </c>
      <c r="F1904" s="103">
        <v>0</v>
      </c>
      <c r="G1904" s="103">
        <v>1</v>
      </c>
    </row>
    <row r="1905" spans="1:7" x14ac:dyDescent="0.25">
      <c r="A1905" s="96">
        <v>38108</v>
      </c>
      <c r="B1905" s="101">
        <v>1457</v>
      </c>
      <c r="C1905" s="2" t="s">
        <v>1380</v>
      </c>
      <c r="D1905" s="16" t="s">
        <v>1290</v>
      </c>
      <c r="E1905" s="98">
        <v>1</v>
      </c>
      <c r="F1905" s="103">
        <v>0</v>
      </c>
      <c r="G1905" s="103">
        <v>1</v>
      </c>
    </row>
    <row r="1906" spans="1:7" x14ac:dyDescent="0.25">
      <c r="A1906" s="96">
        <v>38108</v>
      </c>
      <c r="B1906" s="101">
        <v>1484</v>
      </c>
      <c r="C1906" s="2" t="s">
        <v>1380</v>
      </c>
      <c r="D1906" s="16" t="s">
        <v>1291</v>
      </c>
      <c r="E1906" s="98">
        <v>1</v>
      </c>
      <c r="F1906" s="103">
        <v>0</v>
      </c>
      <c r="G1906" s="103">
        <v>1</v>
      </c>
    </row>
    <row r="1907" spans="1:7" x14ac:dyDescent="0.25">
      <c r="A1907" s="96">
        <v>38108</v>
      </c>
      <c r="B1907" s="101">
        <v>1485</v>
      </c>
      <c r="C1907" s="2" t="s">
        <v>1380</v>
      </c>
      <c r="D1907" s="16" t="s">
        <v>1291</v>
      </c>
      <c r="E1907" s="98">
        <v>1</v>
      </c>
      <c r="F1907" s="103">
        <v>0</v>
      </c>
      <c r="G1907" s="103">
        <v>1</v>
      </c>
    </row>
    <row r="1908" spans="1:7" x14ac:dyDescent="0.25">
      <c r="A1908" s="96">
        <v>38108</v>
      </c>
      <c r="B1908" s="101">
        <v>1480</v>
      </c>
      <c r="C1908" s="2" t="s">
        <v>1380</v>
      </c>
      <c r="D1908" s="16" t="s">
        <v>1291</v>
      </c>
      <c r="E1908" s="98">
        <v>1</v>
      </c>
      <c r="F1908" s="103">
        <v>0</v>
      </c>
      <c r="G1908" s="103">
        <v>1</v>
      </c>
    </row>
    <row r="1909" spans="1:7" x14ac:dyDescent="0.25">
      <c r="A1909" s="96">
        <v>38108</v>
      </c>
      <c r="B1909" s="101">
        <v>1476</v>
      </c>
      <c r="C1909" s="2" t="s">
        <v>1380</v>
      </c>
      <c r="D1909" s="16" t="s">
        <v>1291</v>
      </c>
      <c r="E1909" s="98">
        <v>1</v>
      </c>
      <c r="F1909" s="103">
        <v>0</v>
      </c>
      <c r="G1909" s="103">
        <v>1</v>
      </c>
    </row>
    <row r="1910" spans="1:7" x14ac:dyDescent="0.25">
      <c r="A1910" s="96">
        <v>38108</v>
      </c>
      <c r="B1910" s="101">
        <v>1471</v>
      </c>
      <c r="C1910" s="2" t="s">
        <v>1380</v>
      </c>
      <c r="D1910" s="16" t="s">
        <v>1291</v>
      </c>
      <c r="E1910" s="98">
        <v>1</v>
      </c>
      <c r="F1910" s="103">
        <v>0</v>
      </c>
      <c r="G1910" s="103">
        <v>1</v>
      </c>
    </row>
    <row r="1911" spans="1:7" x14ac:dyDescent="0.25">
      <c r="A1911" s="96">
        <v>38108</v>
      </c>
      <c r="B1911" s="101">
        <v>1474</v>
      </c>
      <c r="C1911" s="2" t="s">
        <v>1380</v>
      </c>
      <c r="D1911" s="16" t="s">
        <v>1291</v>
      </c>
      <c r="E1911" s="98">
        <v>1</v>
      </c>
      <c r="F1911" s="103">
        <v>0</v>
      </c>
      <c r="G1911" s="103">
        <v>1</v>
      </c>
    </row>
    <row r="1912" spans="1:7" x14ac:dyDescent="0.25">
      <c r="A1912" s="96">
        <v>38108</v>
      </c>
      <c r="B1912" s="101">
        <v>1482</v>
      </c>
      <c r="C1912" s="2" t="s">
        <v>1380</v>
      </c>
      <c r="D1912" s="16" t="s">
        <v>1291</v>
      </c>
      <c r="E1912" s="98">
        <v>1</v>
      </c>
      <c r="F1912" s="103">
        <v>0</v>
      </c>
      <c r="G1912" s="103">
        <v>1</v>
      </c>
    </row>
    <row r="1913" spans="1:7" x14ac:dyDescent="0.25">
      <c r="A1913" s="96">
        <v>38108</v>
      </c>
      <c r="B1913" s="101">
        <v>1481</v>
      </c>
      <c r="C1913" s="2" t="s">
        <v>1380</v>
      </c>
      <c r="D1913" s="16" t="s">
        <v>1291</v>
      </c>
      <c r="E1913" s="98">
        <v>1</v>
      </c>
      <c r="F1913" s="103">
        <v>0</v>
      </c>
      <c r="G1913" s="103">
        <v>1</v>
      </c>
    </row>
    <row r="1914" spans="1:7" x14ac:dyDescent="0.25">
      <c r="A1914" s="96">
        <v>37991</v>
      </c>
      <c r="B1914" s="101">
        <v>2135</v>
      </c>
      <c r="C1914" s="2" t="s">
        <v>1380</v>
      </c>
      <c r="D1914" s="16" t="s">
        <v>1292</v>
      </c>
      <c r="E1914" s="98">
        <v>1</v>
      </c>
      <c r="F1914" s="103">
        <v>0</v>
      </c>
      <c r="G1914" s="103">
        <v>1</v>
      </c>
    </row>
    <row r="1915" spans="1:7" x14ac:dyDescent="0.25">
      <c r="A1915" s="96">
        <v>38108</v>
      </c>
      <c r="B1915" s="101">
        <v>1489</v>
      </c>
      <c r="C1915" s="2" t="s">
        <v>1380</v>
      </c>
      <c r="D1915" s="16" t="s">
        <v>1291</v>
      </c>
      <c r="E1915" s="98">
        <v>1</v>
      </c>
      <c r="F1915" s="103">
        <v>0</v>
      </c>
      <c r="G1915" s="103">
        <v>1</v>
      </c>
    </row>
    <row r="1916" spans="1:7" x14ac:dyDescent="0.25">
      <c r="A1916" s="96">
        <v>38108</v>
      </c>
      <c r="B1916" s="101">
        <v>1478</v>
      </c>
      <c r="C1916" s="2" t="s">
        <v>1380</v>
      </c>
      <c r="D1916" s="16" t="s">
        <v>1293</v>
      </c>
      <c r="E1916" s="98">
        <v>1</v>
      </c>
      <c r="F1916" s="103">
        <v>0</v>
      </c>
      <c r="G1916" s="103">
        <v>1</v>
      </c>
    </row>
    <row r="1917" spans="1:7" x14ac:dyDescent="0.25">
      <c r="A1917" s="96">
        <v>43110</v>
      </c>
      <c r="B1917" s="101">
        <v>4807</v>
      </c>
      <c r="C1917" s="2" t="s">
        <v>1380</v>
      </c>
      <c r="D1917" s="16" t="s">
        <v>1294</v>
      </c>
      <c r="E1917" s="98">
        <v>6608</v>
      </c>
      <c r="F1917" s="103">
        <v>3138.7999999999997</v>
      </c>
      <c r="G1917" s="103">
        <v>3469.2000000000003</v>
      </c>
    </row>
    <row r="1918" spans="1:7" x14ac:dyDescent="0.25">
      <c r="A1918" s="96">
        <v>42026</v>
      </c>
      <c r="B1918" s="101">
        <v>3305</v>
      </c>
      <c r="C1918" s="2" t="s">
        <v>1380</v>
      </c>
      <c r="D1918" s="16" t="s">
        <v>1295</v>
      </c>
      <c r="E1918" s="98">
        <v>5799.7</v>
      </c>
      <c r="F1918" s="103">
        <v>4494.7675000000008</v>
      </c>
      <c r="G1918" s="103">
        <v>1304.932499999999</v>
      </c>
    </row>
    <row r="1919" spans="1:7" x14ac:dyDescent="0.25">
      <c r="A1919" s="96">
        <v>38108</v>
      </c>
      <c r="B1919" s="101">
        <v>2130</v>
      </c>
      <c r="C1919" s="2" t="s">
        <v>1380</v>
      </c>
      <c r="D1919" s="16" t="s">
        <v>1296</v>
      </c>
      <c r="E1919" s="98">
        <v>1</v>
      </c>
      <c r="F1919" s="103">
        <v>0</v>
      </c>
      <c r="G1919" s="103">
        <v>1</v>
      </c>
    </row>
    <row r="1920" spans="1:7" x14ac:dyDescent="0.25">
      <c r="A1920" s="96">
        <v>38108</v>
      </c>
      <c r="B1920" s="101">
        <v>1445</v>
      </c>
      <c r="C1920" s="2" t="s">
        <v>1380</v>
      </c>
      <c r="D1920" s="16" t="s">
        <v>1297</v>
      </c>
      <c r="E1920" s="98">
        <v>1</v>
      </c>
      <c r="F1920" s="103">
        <v>0</v>
      </c>
      <c r="G1920" s="103">
        <v>1</v>
      </c>
    </row>
    <row r="1921" spans="1:7" x14ac:dyDescent="0.25">
      <c r="A1921" s="96">
        <v>38108</v>
      </c>
      <c r="B1921" s="101">
        <v>1469</v>
      </c>
      <c r="C1921" s="2" t="s">
        <v>1380</v>
      </c>
      <c r="D1921" s="16" t="s">
        <v>1298</v>
      </c>
      <c r="E1921" s="98">
        <v>1</v>
      </c>
      <c r="F1921" s="103">
        <v>0</v>
      </c>
      <c r="G1921" s="103">
        <v>1</v>
      </c>
    </row>
    <row r="1922" spans="1:7" x14ac:dyDescent="0.25">
      <c r="A1922" s="96">
        <v>38108</v>
      </c>
      <c r="B1922" s="101">
        <v>1463</v>
      </c>
      <c r="C1922" s="2" t="s">
        <v>1380</v>
      </c>
      <c r="D1922" s="16" t="s">
        <v>1299</v>
      </c>
      <c r="E1922" s="98">
        <v>1</v>
      </c>
      <c r="F1922" s="103">
        <v>0</v>
      </c>
      <c r="G1922" s="103">
        <v>1</v>
      </c>
    </row>
    <row r="1923" spans="1:7" x14ac:dyDescent="0.25">
      <c r="A1923" s="96">
        <v>38108</v>
      </c>
      <c r="B1923" s="101">
        <v>1464</v>
      </c>
      <c r="C1923" s="2" t="s">
        <v>1380</v>
      </c>
      <c r="D1923" s="16" t="s">
        <v>1300</v>
      </c>
      <c r="E1923" s="98">
        <v>1</v>
      </c>
      <c r="F1923" s="103">
        <v>0</v>
      </c>
      <c r="G1923" s="103">
        <v>1</v>
      </c>
    </row>
    <row r="1924" spans="1:7" x14ac:dyDescent="0.25">
      <c r="A1924" s="96">
        <v>38108</v>
      </c>
      <c r="B1924" s="101">
        <v>1455</v>
      </c>
      <c r="C1924" s="2" t="s">
        <v>1380</v>
      </c>
      <c r="D1924" s="16" t="s">
        <v>1301</v>
      </c>
      <c r="E1924" s="98">
        <v>1</v>
      </c>
      <c r="F1924" s="103">
        <v>0</v>
      </c>
      <c r="G1924" s="103">
        <v>1</v>
      </c>
    </row>
    <row r="1925" spans="1:7" x14ac:dyDescent="0.25">
      <c r="A1925" s="96">
        <v>38108</v>
      </c>
      <c r="B1925" s="101">
        <v>1465</v>
      </c>
      <c r="C1925" s="2" t="s">
        <v>1380</v>
      </c>
      <c r="D1925" s="16" t="s">
        <v>1302</v>
      </c>
      <c r="E1925" s="98">
        <v>1</v>
      </c>
      <c r="F1925" s="103">
        <v>0</v>
      </c>
      <c r="G1925" s="103">
        <v>1</v>
      </c>
    </row>
    <row r="1926" spans="1:7" x14ac:dyDescent="0.25">
      <c r="A1926" s="96">
        <v>40386</v>
      </c>
      <c r="B1926" s="101">
        <v>1466</v>
      </c>
      <c r="C1926" s="2" t="s">
        <v>1380</v>
      </c>
      <c r="D1926" s="16" t="s">
        <v>1303</v>
      </c>
      <c r="E1926" s="98">
        <v>1</v>
      </c>
      <c r="F1926" s="103">
        <v>0</v>
      </c>
      <c r="G1926" s="103">
        <v>1</v>
      </c>
    </row>
    <row r="1927" spans="1:7" x14ac:dyDescent="0.25">
      <c r="A1927" s="96"/>
      <c r="B1927" s="101"/>
      <c r="C1927" s="6" t="s">
        <v>9</v>
      </c>
      <c r="D1927" s="16"/>
      <c r="E1927" s="98"/>
      <c r="F1927" s="103"/>
      <c r="G1927" s="103"/>
    </row>
    <row r="1929" spans="1:7" ht="15.75" x14ac:dyDescent="0.25">
      <c r="A1929" s="162" t="s">
        <v>31</v>
      </c>
      <c r="B1929" s="209" t="s">
        <v>1365</v>
      </c>
      <c r="C1929" s="210"/>
      <c r="D1929" s="210"/>
      <c r="E1929" s="129"/>
      <c r="F1929" s="129"/>
      <c r="G1929" s="128"/>
    </row>
    <row r="1930" spans="1:7" ht="12.75" x14ac:dyDescent="0.2">
      <c r="A1930" s="204" t="s">
        <v>1</v>
      </c>
      <c r="B1930" s="205"/>
      <c r="C1930" s="205"/>
      <c r="D1930" s="205"/>
      <c r="E1930" s="205"/>
      <c r="F1930" s="205"/>
      <c r="G1930" s="206"/>
    </row>
    <row r="1931" spans="1:7" ht="30" x14ac:dyDescent="0.2">
      <c r="A1931" s="163" t="s">
        <v>2</v>
      </c>
      <c r="B1931" s="164" t="s">
        <v>3</v>
      </c>
      <c r="C1931" s="1" t="s">
        <v>4</v>
      </c>
      <c r="D1931" s="8" t="s">
        <v>5</v>
      </c>
      <c r="E1931" s="130" t="s">
        <v>6</v>
      </c>
      <c r="F1931" s="131" t="s">
        <v>7</v>
      </c>
      <c r="G1931" s="131" t="s">
        <v>8</v>
      </c>
    </row>
    <row r="1932" spans="1:7" x14ac:dyDescent="0.25">
      <c r="A1932" s="96">
        <v>43292</v>
      </c>
      <c r="B1932" s="101">
        <v>4860</v>
      </c>
      <c r="C1932" s="2" t="s">
        <v>1380</v>
      </c>
      <c r="D1932" s="16" t="s">
        <v>1305</v>
      </c>
      <c r="E1932" s="98">
        <v>31270</v>
      </c>
      <c r="F1932" s="103">
        <v>31268</v>
      </c>
      <c r="G1932" s="103">
        <v>1</v>
      </c>
    </row>
    <row r="1933" spans="1:7" x14ac:dyDescent="0.25">
      <c r="A1933" s="96">
        <v>43349</v>
      </c>
      <c r="B1933" s="101">
        <v>5013</v>
      </c>
      <c r="C1933" s="2" t="s">
        <v>1380</v>
      </c>
      <c r="D1933" s="16" t="s">
        <v>412</v>
      </c>
      <c r="E1933" s="98">
        <v>35317.4</v>
      </c>
      <c r="F1933" s="103">
        <v>35315.4</v>
      </c>
      <c r="G1933" s="103">
        <v>1</v>
      </c>
    </row>
    <row r="1934" spans="1:7" x14ac:dyDescent="0.25">
      <c r="A1934" s="96">
        <v>42017</v>
      </c>
      <c r="B1934" s="101">
        <v>3330</v>
      </c>
      <c r="C1934" s="2" t="s">
        <v>1380</v>
      </c>
      <c r="D1934" s="16" t="s">
        <v>1306</v>
      </c>
      <c r="E1934" s="98">
        <v>26900</v>
      </c>
      <c r="F1934" s="103">
        <v>26899</v>
      </c>
      <c r="G1934" s="103">
        <v>1</v>
      </c>
    </row>
    <row r="1935" spans="1:7" x14ac:dyDescent="0.25">
      <c r="A1935" s="96">
        <v>42017</v>
      </c>
      <c r="B1935" s="101">
        <v>3328</v>
      </c>
      <c r="C1935" s="2" t="s">
        <v>1380</v>
      </c>
      <c r="D1935" s="16" t="s">
        <v>1307</v>
      </c>
      <c r="E1935" s="98">
        <v>26900</v>
      </c>
      <c r="F1935" s="103">
        <v>26899</v>
      </c>
      <c r="G1935" s="103">
        <v>1</v>
      </c>
    </row>
    <row r="1936" spans="1:7" x14ac:dyDescent="0.25">
      <c r="A1936" s="96">
        <v>42017</v>
      </c>
      <c r="B1936" s="101">
        <v>3329</v>
      </c>
      <c r="C1936" s="2" t="s">
        <v>1380</v>
      </c>
      <c r="D1936" s="16" t="s">
        <v>1308</v>
      </c>
      <c r="E1936" s="98">
        <v>26900</v>
      </c>
      <c r="F1936" s="103">
        <v>26899</v>
      </c>
      <c r="G1936" s="103">
        <v>1</v>
      </c>
    </row>
    <row r="1937" spans="1:7" x14ac:dyDescent="0.25">
      <c r="A1937" s="96">
        <v>43616</v>
      </c>
      <c r="B1937" s="101">
        <v>5267</v>
      </c>
      <c r="C1937" s="2" t="s">
        <v>1380</v>
      </c>
      <c r="D1937" s="16" t="s">
        <v>1309</v>
      </c>
      <c r="E1937" s="98">
        <v>38395</v>
      </c>
      <c r="F1937" s="103">
        <v>43727.638888888891</v>
      </c>
      <c r="G1937" s="103">
        <v>-5331.6388888888905</v>
      </c>
    </row>
    <row r="1938" spans="1:7" x14ac:dyDescent="0.25">
      <c r="A1938" s="96">
        <v>42888</v>
      </c>
      <c r="B1938" s="101">
        <v>4702</v>
      </c>
      <c r="C1938" s="2" t="s">
        <v>1380</v>
      </c>
      <c r="D1938" s="16" t="s">
        <v>1109</v>
      </c>
      <c r="E1938" s="98">
        <v>21594</v>
      </c>
      <c r="F1938" s="103">
        <v>21593</v>
      </c>
      <c r="G1938" s="103">
        <v>1</v>
      </c>
    </row>
    <row r="1939" spans="1:7" x14ac:dyDescent="0.25">
      <c r="A1939" s="96">
        <v>39487</v>
      </c>
      <c r="B1939" s="101">
        <v>1608</v>
      </c>
      <c r="C1939" s="2" t="s">
        <v>1380</v>
      </c>
      <c r="D1939" s="16" t="s">
        <v>1310</v>
      </c>
      <c r="E1939" s="98">
        <v>4896.9399999999996</v>
      </c>
      <c r="F1939" s="103">
        <v>4895.9399999999996</v>
      </c>
      <c r="G1939" s="103">
        <v>1</v>
      </c>
    </row>
    <row r="1940" spans="1:7" x14ac:dyDescent="0.25">
      <c r="A1940" s="96">
        <v>43809</v>
      </c>
      <c r="B1940" s="101">
        <v>5322</v>
      </c>
      <c r="C1940" s="2" t="s">
        <v>1380</v>
      </c>
      <c r="D1940" s="16" t="s">
        <v>1311</v>
      </c>
      <c r="E1940" s="98">
        <v>33880.639999999999</v>
      </c>
      <c r="F1940" s="103">
        <v>31998.382222222222</v>
      </c>
      <c r="G1940" s="103">
        <v>1882.2577777777769</v>
      </c>
    </row>
    <row r="1941" spans="1:7" x14ac:dyDescent="0.25">
      <c r="A1941" s="96">
        <v>43616</v>
      </c>
      <c r="B1941" s="101">
        <v>5268</v>
      </c>
      <c r="C1941" s="2" t="s">
        <v>1380</v>
      </c>
      <c r="D1941" s="16" t="s">
        <v>318</v>
      </c>
      <c r="E1941" s="98">
        <v>5900</v>
      </c>
      <c r="F1941" s="103">
        <v>5900</v>
      </c>
      <c r="G1941" s="103">
        <v>1</v>
      </c>
    </row>
    <row r="1942" spans="1:7" x14ac:dyDescent="0.25">
      <c r="A1942" s="96">
        <v>42017</v>
      </c>
      <c r="B1942" s="101">
        <v>3332</v>
      </c>
      <c r="C1942" s="2" t="s">
        <v>1380</v>
      </c>
      <c r="D1942" s="16" t="s">
        <v>1312</v>
      </c>
      <c r="E1942" s="98">
        <v>5400</v>
      </c>
      <c r="F1942" s="103">
        <v>5399</v>
      </c>
      <c r="G1942" s="103">
        <v>1</v>
      </c>
    </row>
    <row r="1943" spans="1:7" x14ac:dyDescent="0.25">
      <c r="A1943" s="96">
        <v>42017</v>
      </c>
      <c r="B1943" s="101">
        <v>3334</v>
      </c>
      <c r="C1943" s="2" t="s">
        <v>1380</v>
      </c>
      <c r="D1943" s="16" t="s">
        <v>1313</v>
      </c>
      <c r="E1943" s="98">
        <v>5400</v>
      </c>
      <c r="F1943" s="103">
        <v>5399</v>
      </c>
      <c r="G1943" s="103">
        <v>1</v>
      </c>
    </row>
    <row r="1944" spans="1:7" x14ac:dyDescent="0.25">
      <c r="A1944" s="96">
        <v>42017</v>
      </c>
      <c r="B1944" s="101">
        <v>3331</v>
      </c>
      <c r="C1944" s="2" t="s">
        <v>1380</v>
      </c>
      <c r="D1944" s="16" t="s">
        <v>1314</v>
      </c>
      <c r="E1944" s="98">
        <v>5400</v>
      </c>
      <c r="F1944" s="103">
        <v>5399</v>
      </c>
      <c r="G1944" s="103">
        <v>1</v>
      </c>
    </row>
    <row r="1945" spans="1:7" x14ac:dyDescent="0.25">
      <c r="A1945" s="96">
        <v>42049</v>
      </c>
      <c r="B1945" s="101">
        <v>3349</v>
      </c>
      <c r="C1945" s="2" t="s">
        <v>1380</v>
      </c>
      <c r="D1945" s="16" t="s">
        <v>1315</v>
      </c>
      <c r="E1945" s="98">
        <v>5400</v>
      </c>
      <c r="F1945" s="103">
        <v>5399</v>
      </c>
      <c r="G1945" s="103">
        <v>1</v>
      </c>
    </row>
    <row r="1946" spans="1:7" x14ac:dyDescent="0.25">
      <c r="A1946" s="96">
        <v>42049</v>
      </c>
      <c r="B1946" s="101">
        <v>3348</v>
      </c>
      <c r="C1946" s="2" t="s">
        <v>1380</v>
      </c>
      <c r="D1946" s="16" t="s">
        <v>1316</v>
      </c>
      <c r="E1946" s="98">
        <v>5400</v>
      </c>
      <c r="F1946" s="103">
        <v>5399</v>
      </c>
      <c r="G1946" s="103">
        <v>1</v>
      </c>
    </row>
    <row r="1947" spans="1:7" x14ac:dyDescent="0.25">
      <c r="A1947" s="96">
        <v>43349</v>
      </c>
      <c r="B1947" s="101">
        <v>5015</v>
      </c>
      <c r="C1947" s="2" t="s">
        <v>1380</v>
      </c>
      <c r="D1947" s="16" t="s">
        <v>1317</v>
      </c>
      <c r="E1947" s="98">
        <v>5900</v>
      </c>
      <c r="F1947" s="103">
        <v>5898</v>
      </c>
      <c r="G1947" s="103">
        <v>1</v>
      </c>
    </row>
    <row r="1948" spans="1:7" x14ac:dyDescent="0.25">
      <c r="A1948" s="96">
        <v>42151</v>
      </c>
      <c r="B1948" s="101">
        <v>3740</v>
      </c>
      <c r="C1948" s="2" t="s">
        <v>1380</v>
      </c>
      <c r="D1948" s="16" t="s">
        <v>592</v>
      </c>
      <c r="E1948" s="98">
        <v>26400</v>
      </c>
      <c r="F1948" s="103">
        <v>26399</v>
      </c>
      <c r="G1948" s="103">
        <v>1</v>
      </c>
    </row>
    <row r="1949" spans="1:7" x14ac:dyDescent="0.25">
      <c r="A1949" s="96">
        <v>42049</v>
      </c>
      <c r="B1949" s="101">
        <v>3353</v>
      </c>
      <c r="C1949" s="2" t="s">
        <v>1380</v>
      </c>
      <c r="D1949" s="16" t="s">
        <v>1318</v>
      </c>
      <c r="E1949" s="98">
        <v>400</v>
      </c>
      <c r="F1949" s="103">
        <v>399</v>
      </c>
      <c r="G1949" s="103">
        <v>1</v>
      </c>
    </row>
    <row r="1950" spans="1:7" x14ac:dyDescent="0.25">
      <c r="A1950" s="96">
        <v>42017</v>
      </c>
      <c r="B1950" s="101">
        <v>3338</v>
      </c>
      <c r="C1950" s="2" t="s">
        <v>1380</v>
      </c>
      <c r="D1950" s="16" t="s">
        <v>1319</v>
      </c>
      <c r="E1950" s="98">
        <v>200</v>
      </c>
      <c r="F1950" s="103">
        <v>199</v>
      </c>
      <c r="G1950" s="103">
        <v>1</v>
      </c>
    </row>
    <row r="1951" spans="1:7" x14ac:dyDescent="0.25">
      <c r="A1951" s="96">
        <v>42017</v>
      </c>
      <c r="B1951" s="101">
        <v>3337</v>
      </c>
      <c r="C1951" s="2" t="s">
        <v>1380</v>
      </c>
      <c r="D1951" s="16" t="s">
        <v>1052</v>
      </c>
      <c r="E1951" s="98">
        <v>200</v>
      </c>
      <c r="F1951" s="103">
        <v>199</v>
      </c>
      <c r="G1951" s="103">
        <v>1</v>
      </c>
    </row>
    <row r="1952" spans="1:7" x14ac:dyDescent="0.25">
      <c r="A1952" s="96">
        <v>42017</v>
      </c>
      <c r="B1952" s="101">
        <v>3335</v>
      </c>
      <c r="C1952" s="2" t="s">
        <v>1380</v>
      </c>
      <c r="D1952" s="16" t="s">
        <v>1320</v>
      </c>
      <c r="E1952" s="98">
        <v>200</v>
      </c>
      <c r="F1952" s="103">
        <v>199</v>
      </c>
      <c r="G1952" s="103">
        <v>1</v>
      </c>
    </row>
    <row r="1953" spans="1:7" x14ac:dyDescent="0.25">
      <c r="A1953" s="96">
        <v>42059</v>
      </c>
      <c r="B1953" s="101">
        <v>3384</v>
      </c>
      <c r="C1953" s="2" t="s">
        <v>1380</v>
      </c>
      <c r="D1953" s="16" t="s">
        <v>1321</v>
      </c>
      <c r="E1953" s="98">
        <v>24101.07</v>
      </c>
      <c r="F1953" s="103">
        <v>24100.07</v>
      </c>
      <c r="G1953" s="103">
        <v>1</v>
      </c>
    </row>
    <row r="1954" spans="1:7" x14ac:dyDescent="0.25">
      <c r="A1954" s="96">
        <v>38108</v>
      </c>
      <c r="B1954" s="101">
        <v>1596</v>
      </c>
      <c r="C1954" s="2" t="s">
        <v>1380</v>
      </c>
      <c r="D1954" s="16" t="s">
        <v>1322</v>
      </c>
      <c r="E1954" s="98">
        <v>1</v>
      </c>
      <c r="F1954" s="103">
        <v>0</v>
      </c>
      <c r="G1954" s="103">
        <v>1</v>
      </c>
    </row>
    <row r="1955" spans="1:7" x14ac:dyDescent="0.25">
      <c r="A1955" s="96">
        <v>43349</v>
      </c>
      <c r="B1955" s="101">
        <v>5012</v>
      </c>
      <c r="C1955" s="2" t="s">
        <v>1380</v>
      </c>
      <c r="D1955" s="16" t="s">
        <v>1323</v>
      </c>
      <c r="E1955" s="98">
        <v>6763.76</v>
      </c>
      <c r="F1955" s="103">
        <v>2761.8686666666667</v>
      </c>
      <c r="G1955" s="103">
        <v>4001.8913333333335</v>
      </c>
    </row>
    <row r="1956" spans="1:7" x14ac:dyDescent="0.25">
      <c r="A1956" s="96">
        <v>38108</v>
      </c>
      <c r="B1956" s="101">
        <v>1595</v>
      </c>
      <c r="C1956" s="2" t="s">
        <v>1380</v>
      </c>
      <c r="D1956" s="16" t="s">
        <v>1322</v>
      </c>
      <c r="E1956" s="98">
        <v>1</v>
      </c>
      <c r="F1956" s="103">
        <v>0</v>
      </c>
      <c r="G1956" s="103">
        <v>1</v>
      </c>
    </row>
    <row r="1957" spans="1:7" x14ac:dyDescent="0.25">
      <c r="A1957" s="96">
        <v>38108</v>
      </c>
      <c r="B1957" s="101">
        <v>1597</v>
      </c>
      <c r="C1957" s="2" t="s">
        <v>1380</v>
      </c>
      <c r="D1957" s="16" t="s">
        <v>1322</v>
      </c>
      <c r="E1957" s="98">
        <v>1</v>
      </c>
      <c r="F1957" s="103">
        <v>0</v>
      </c>
      <c r="G1957" s="103">
        <v>1</v>
      </c>
    </row>
    <row r="1958" spans="1:7" x14ac:dyDescent="0.25">
      <c r="A1958" s="96">
        <v>38108</v>
      </c>
      <c r="B1958" s="101">
        <v>1598</v>
      </c>
      <c r="C1958" s="2" t="s">
        <v>1380</v>
      </c>
      <c r="D1958" s="16" t="s">
        <v>1322</v>
      </c>
      <c r="E1958" s="98">
        <v>1</v>
      </c>
      <c r="F1958" s="103">
        <v>0</v>
      </c>
      <c r="G1958" s="103">
        <v>1</v>
      </c>
    </row>
    <row r="1959" spans="1:7" x14ac:dyDescent="0.25">
      <c r="A1959" s="96">
        <v>42552</v>
      </c>
      <c r="B1959" s="101">
        <v>4149</v>
      </c>
      <c r="C1959" s="2" t="s">
        <v>1380</v>
      </c>
      <c r="D1959" s="16" t="s">
        <v>1322</v>
      </c>
      <c r="E1959" s="98">
        <v>1</v>
      </c>
      <c r="F1959" s="103">
        <v>0</v>
      </c>
      <c r="G1959" s="103">
        <v>1</v>
      </c>
    </row>
    <row r="1960" spans="1:7" x14ac:dyDescent="0.25">
      <c r="A1960" s="96">
        <v>42552</v>
      </c>
      <c r="B1960" s="101">
        <v>4164</v>
      </c>
      <c r="C1960" s="2" t="s">
        <v>1380</v>
      </c>
      <c r="D1960" s="16" t="s">
        <v>1322</v>
      </c>
      <c r="E1960" s="98">
        <v>1</v>
      </c>
      <c r="F1960" s="103">
        <v>0</v>
      </c>
      <c r="G1960" s="103">
        <v>1</v>
      </c>
    </row>
    <row r="1961" spans="1:7" x14ac:dyDescent="0.25">
      <c r="A1961" s="96">
        <v>42552</v>
      </c>
      <c r="B1961" s="101">
        <v>4165</v>
      </c>
      <c r="C1961" s="2" t="s">
        <v>1380</v>
      </c>
      <c r="D1961" s="16" t="s">
        <v>1324</v>
      </c>
      <c r="E1961" s="98">
        <v>1</v>
      </c>
      <c r="F1961" s="103">
        <v>0</v>
      </c>
      <c r="G1961" s="103">
        <v>1</v>
      </c>
    </row>
    <row r="1962" spans="1:7" x14ac:dyDescent="0.25">
      <c r="A1962" s="96">
        <v>42849</v>
      </c>
      <c r="B1962" s="101">
        <v>4658</v>
      </c>
      <c r="C1962" s="2" t="s">
        <v>1380</v>
      </c>
      <c r="D1962" s="16" t="s">
        <v>1325</v>
      </c>
      <c r="E1962" s="98">
        <v>31270</v>
      </c>
      <c r="F1962" s="103">
        <v>17198.5</v>
      </c>
      <c r="G1962" s="103">
        <v>14071.5</v>
      </c>
    </row>
    <row r="1963" spans="1:7" x14ac:dyDescent="0.25">
      <c r="A1963" s="96">
        <v>43528</v>
      </c>
      <c r="B1963" s="101">
        <v>5174</v>
      </c>
      <c r="C1963" s="2" t="s">
        <v>1380</v>
      </c>
      <c r="D1963" s="16" t="s">
        <v>1326</v>
      </c>
      <c r="E1963" s="98">
        <v>7721.6</v>
      </c>
      <c r="F1963" s="103">
        <v>2766.9066666666672</v>
      </c>
      <c r="G1963" s="103">
        <v>4954.6933333333327</v>
      </c>
    </row>
    <row r="1964" spans="1:7" x14ac:dyDescent="0.25">
      <c r="A1964" s="96">
        <v>42034</v>
      </c>
      <c r="B1964" s="101">
        <v>3323</v>
      </c>
      <c r="C1964" s="2" t="s">
        <v>1380</v>
      </c>
      <c r="D1964" s="16" t="s">
        <v>1327</v>
      </c>
      <c r="E1964" s="98">
        <v>4484</v>
      </c>
      <c r="F1964" s="103">
        <v>3475.1</v>
      </c>
      <c r="G1964" s="103">
        <v>1008.9000000000001</v>
      </c>
    </row>
    <row r="1965" spans="1:7" x14ac:dyDescent="0.25">
      <c r="A1965" s="96">
        <v>42552</v>
      </c>
      <c r="B1965" s="101">
        <v>4166</v>
      </c>
      <c r="C1965" s="2" t="s">
        <v>1380</v>
      </c>
      <c r="D1965" s="16" t="s">
        <v>1328</v>
      </c>
      <c r="E1965" s="98">
        <v>1</v>
      </c>
      <c r="F1965" s="103">
        <v>0</v>
      </c>
      <c r="G1965" s="103">
        <v>1</v>
      </c>
    </row>
    <row r="1966" spans="1:7" x14ac:dyDescent="0.25">
      <c r="A1966" s="96">
        <v>40240</v>
      </c>
      <c r="B1966" s="101">
        <v>2057</v>
      </c>
      <c r="C1966" s="2" t="s">
        <v>1380</v>
      </c>
      <c r="D1966" s="16" t="s">
        <v>1329</v>
      </c>
      <c r="E1966" s="98">
        <v>2610</v>
      </c>
      <c r="F1966" s="103">
        <v>2609</v>
      </c>
      <c r="G1966" s="103">
        <v>1</v>
      </c>
    </row>
    <row r="1967" spans="1:7" x14ac:dyDescent="0.25">
      <c r="A1967" s="96">
        <v>40757</v>
      </c>
      <c r="B1967" s="101">
        <v>2790</v>
      </c>
      <c r="C1967" s="2" t="s">
        <v>1380</v>
      </c>
      <c r="D1967" s="16" t="s">
        <v>1330</v>
      </c>
      <c r="E1967" s="98">
        <v>1</v>
      </c>
      <c r="F1967" s="103">
        <v>0</v>
      </c>
      <c r="G1967" s="103">
        <v>1</v>
      </c>
    </row>
    <row r="1968" spans="1:7" x14ac:dyDescent="0.25">
      <c r="A1968" s="96">
        <v>42552</v>
      </c>
      <c r="B1968" s="101">
        <v>4168</v>
      </c>
      <c r="C1968" s="2" t="s">
        <v>1380</v>
      </c>
      <c r="D1968" s="16" t="s">
        <v>1331</v>
      </c>
      <c r="E1968" s="98">
        <v>1</v>
      </c>
      <c r="F1968" s="103">
        <v>0</v>
      </c>
      <c r="G1968" s="103">
        <v>1</v>
      </c>
    </row>
    <row r="1969" spans="1:7" x14ac:dyDescent="0.25">
      <c r="A1969" s="96">
        <v>37991</v>
      </c>
      <c r="B1969" s="101">
        <v>1599</v>
      </c>
      <c r="C1969" s="2" t="s">
        <v>1380</v>
      </c>
      <c r="D1969" s="16" t="s">
        <v>1332</v>
      </c>
      <c r="E1969" s="98">
        <v>1</v>
      </c>
      <c r="F1969" s="103">
        <v>0</v>
      </c>
      <c r="G1969" s="103">
        <v>1</v>
      </c>
    </row>
    <row r="1970" spans="1:7" x14ac:dyDescent="0.25">
      <c r="A1970" s="96">
        <v>37991</v>
      </c>
      <c r="B1970" s="101">
        <v>1570</v>
      </c>
      <c r="C1970" s="2" t="s">
        <v>1380</v>
      </c>
      <c r="D1970" s="16" t="s">
        <v>1333</v>
      </c>
      <c r="E1970" s="98">
        <v>1</v>
      </c>
      <c r="F1970" s="103">
        <v>0</v>
      </c>
      <c r="G1970" s="103">
        <v>1</v>
      </c>
    </row>
    <row r="1971" spans="1:7" x14ac:dyDescent="0.25">
      <c r="A1971" s="96">
        <v>42552</v>
      </c>
      <c r="B1971" s="101">
        <v>4167</v>
      </c>
      <c r="C1971" s="2" t="s">
        <v>1380</v>
      </c>
      <c r="D1971" s="16" t="s">
        <v>1334</v>
      </c>
      <c r="E1971" s="98">
        <v>1</v>
      </c>
      <c r="F1971" s="103">
        <v>0</v>
      </c>
      <c r="G1971" s="103">
        <v>1</v>
      </c>
    </row>
    <row r="1972" spans="1:7" x14ac:dyDescent="0.25">
      <c r="A1972" s="96">
        <v>42177</v>
      </c>
      <c r="B1972" s="101">
        <v>3749</v>
      </c>
      <c r="C1972" s="2" t="s">
        <v>1380</v>
      </c>
      <c r="D1972" s="16" t="s">
        <v>746</v>
      </c>
      <c r="E1972" s="98">
        <v>23616.86</v>
      </c>
      <c r="F1972" s="103">
        <v>23615.86</v>
      </c>
      <c r="G1972" s="103">
        <v>1</v>
      </c>
    </row>
    <row r="1973" spans="1:7" x14ac:dyDescent="0.25">
      <c r="A1973" s="96">
        <v>42552</v>
      </c>
      <c r="B1973" s="101">
        <v>4160</v>
      </c>
      <c r="C1973" s="2" t="s">
        <v>1380</v>
      </c>
      <c r="D1973" s="16" t="s">
        <v>1335</v>
      </c>
      <c r="E1973" s="98">
        <v>1</v>
      </c>
      <c r="F1973" s="103">
        <v>0</v>
      </c>
      <c r="G1973" s="103">
        <v>1</v>
      </c>
    </row>
    <row r="1974" spans="1:7" x14ac:dyDescent="0.25">
      <c r="A1974" s="96">
        <v>42034</v>
      </c>
      <c r="B1974" s="101">
        <v>3325</v>
      </c>
      <c r="C1974" s="2" t="s">
        <v>1380</v>
      </c>
      <c r="D1974" s="16" t="s">
        <v>1336</v>
      </c>
      <c r="E1974" s="98">
        <v>10148</v>
      </c>
      <c r="F1974" s="103">
        <v>10147</v>
      </c>
      <c r="G1974" s="103">
        <v>1</v>
      </c>
    </row>
    <row r="1975" spans="1:7" x14ac:dyDescent="0.25">
      <c r="A1975" s="96">
        <v>40389</v>
      </c>
      <c r="B1975" s="101">
        <v>2789</v>
      </c>
      <c r="C1975" s="2" t="s">
        <v>1380</v>
      </c>
      <c r="D1975" s="16" t="s">
        <v>1337</v>
      </c>
      <c r="E1975" s="98">
        <v>1</v>
      </c>
      <c r="F1975" s="103">
        <v>0</v>
      </c>
      <c r="G1975" s="103">
        <v>1</v>
      </c>
    </row>
    <row r="1976" spans="1:7" x14ac:dyDescent="0.25">
      <c r="A1976" s="96">
        <v>38108</v>
      </c>
      <c r="B1976" s="101">
        <v>1567</v>
      </c>
      <c r="C1976" s="2" t="s">
        <v>1380</v>
      </c>
      <c r="D1976" s="16" t="s">
        <v>1338</v>
      </c>
      <c r="E1976" s="98">
        <v>1</v>
      </c>
      <c r="F1976" s="103">
        <v>0</v>
      </c>
      <c r="G1976" s="103">
        <v>1</v>
      </c>
    </row>
    <row r="1977" spans="1:7" x14ac:dyDescent="0.25">
      <c r="A1977" s="96">
        <v>38108</v>
      </c>
      <c r="B1977" s="101">
        <v>1591</v>
      </c>
      <c r="C1977" s="2" t="s">
        <v>1380</v>
      </c>
      <c r="D1977" s="16" t="s">
        <v>1339</v>
      </c>
      <c r="E1977" s="98">
        <v>1</v>
      </c>
      <c r="F1977" s="103">
        <v>0</v>
      </c>
      <c r="G1977" s="103">
        <v>1</v>
      </c>
    </row>
    <row r="1978" spans="1:7" x14ac:dyDescent="0.25">
      <c r="A1978" s="96">
        <v>38108</v>
      </c>
      <c r="B1978" s="101">
        <v>1589</v>
      </c>
      <c r="C1978" s="2" t="s">
        <v>1380</v>
      </c>
      <c r="D1978" s="16" t="s">
        <v>1339</v>
      </c>
      <c r="E1978" s="98">
        <v>1</v>
      </c>
      <c r="F1978" s="103">
        <v>0</v>
      </c>
      <c r="G1978" s="103">
        <v>1</v>
      </c>
    </row>
    <row r="1979" spans="1:7" x14ac:dyDescent="0.25">
      <c r="A1979" s="96">
        <v>42159</v>
      </c>
      <c r="B1979" s="101">
        <v>3519</v>
      </c>
      <c r="C1979" s="2" t="s">
        <v>1380</v>
      </c>
      <c r="D1979" s="16" t="s">
        <v>1340</v>
      </c>
      <c r="E1979" s="98">
        <v>4283.3999999999996</v>
      </c>
      <c r="F1979" s="103">
        <v>3141.16</v>
      </c>
      <c r="G1979" s="103">
        <v>1142.2399999999998</v>
      </c>
    </row>
    <row r="1980" spans="1:7" x14ac:dyDescent="0.25">
      <c r="A1980" s="96">
        <v>42100</v>
      </c>
      <c r="B1980" s="101">
        <v>3520</v>
      </c>
      <c r="C1980" s="2" t="s">
        <v>1380</v>
      </c>
      <c r="D1980" s="16" t="s">
        <v>1340</v>
      </c>
      <c r="E1980" s="98">
        <v>4283.3999999999996</v>
      </c>
      <c r="F1980" s="103">
        <v>3212.55</v>
      </c>
      <c r="G1980" s="103">
        <v>1070.8499999999995</v>
      </c>
    </row>
    <row r="1981" spans="1:7" x14ac:dyDescent="0.25">
      <c r="A1981" s="96">
        <v>42100</v>
      </c>
      <c r="B1981" s="101">
        <v>3521</v>
      </c>
      <c r="C1981" s="2" t="s">
        <v>1380</v>
      </c>
      <c r="D1981" s="16" t="s">
        <v>1340</v>
      </c>
      <c r="E1981" s="98">
        <v>4283.3999999999996</v>
      </c>
      <c r="F1981" s="103">
        <v>3212.55</v>
      </c>
      <c r="G1981" s="103">
        <v>1070.8499999999995</v>
      </c>
    </row>
    <row r="1982" spans="1:7" x14ac:dyDescent="0.25">
      <c r="A1982" s="96">
        <v>42100</v>
      </c>
      <c r="B1982" s="101">
        <v>3522</v>
      </c>
      <c r="C1982" s="2" t="s">
        <v>1380</v>
      </c>
      <c r="D1982" s="16" t="s">
        <v>1340</v>
      </c>
      <c r="E1982" s="98">
        <v>4283.3999999999996</v>
      </c>
      <c r="F1982" s="103">
        <v>3212.55</v>
      </c>
      <c r="G1982" s="103">
        <v>1070.8499999999995</v>
      </c>
    </row>
    <row r="1983" spans="1:7" x14ac:dyDescent="0.25">
      <c r="A1983" s="96">
        <v>42026</v>
      </c>
      <c r="B1983" s="101">
        <v>3303</v>
      </c>
      <c r="C1983" s="2" t="s">
        <v>1380</v>
      </c>
      <c r="D1983" s="16" t="s">
        <v>1341</v>
      </c>
      <c r="E1983" s="98">
        <v>4956</v>
      </c>
      <c r="F1983" s="103">
        <v>3840.9000000000005</v>
      </c>
      <c r="G1983" s="103">
        <v>1115.0999999999995</v>
      </c>
    </row>
    <row r="1984" spans="1:7" x14ac:dyDescent="0.25">
      <c r="A1984" s="96">
        <v>42552</v>
      </c>
      <c r="B1984" s="101">
        <v>4158</v>
      </c>
      <c r="C1984" s="2" t="s">
        <v>1380</v>
      </c>
      <c r="D1984" s="16" t="s">
        <v>1342</v>
      </c>
      <c r="E1984" s="98">
        <v>1</v>
      </c>
      <c r="F1984" s="103">
        <v>0</v>
      </c>
      <c r="G1984" s="103">
        <v>1</v>
      </c>
    </row>
    <row r="1985" spans="1:7" x14ac:dyDescent="0.25">
      <c r="A1985" s="96">
        <v>42159</v>
      </c>
      <c r="B1985" s="101">
        <v>3523</v>
      </c>
      <c r="C1985" s="2" t="s">
        <v>1380</v>
      </c>
      <c r="D1985" s="16" t="s">
        <v>268</v>
      </c>
      <c r="E1985" s="98">
        <v>5369</v>
      </c>
      <c r="F1985" s="103">
        <v>3937.2666666666669</v>
      </c>
      <c r="G1985" s="103">
        <v>1431.7333333333331</v>
      </c>
    </row>
    <row r="1986" spans="1:7" x14ac:dyDescent="0.25">
      <c r="A1986" s="96">
        <v>42159</v>
      </c>
      <c r="B1986" s="101">
        <v>3524</v>
      </c>
      <c r="C1986" s="2" t="s">
        <v>1380</v>
      </c>
      <c r="D1986" s="16" t="s">
        <v>268</v>
      </c>
      <c r="E1986" s="98">
        <v>5369</v>
      </c>
      <c r="F1986" s="103">
        <v>3937.2666666666669</v>
      </c>
      <c r="G1986" s="103">
        <v>1431.7333333333331</v>
      </c>
    </row>
    <row r="1987" spans="1:7" x14ac:dyDescent="0.25">
      <c r="A1987" s="96">
        <v>42159</v>
      </c>
      <c r="B1987" s="101">
        <v>3525</v>
      </c>
      <c r="C1987" s="2" t="s">
        <v>1380</v>
      </c>
      <c r="D1987" s="16" t="s">
        <v>268</v>
      </c>
      <c r="E1987" s="98">
        <v>5369</v>
      </c>
      <c r="F1987" s="103">
        <v>3937.2666666666669</v>
      </c>
      <c r="G1987" s="103">
        <v>1431.7333333333331</v>
      </c>
    </row>
    <row r="1988" spans="1:7" x14ac:dyDescent="0.25">
      <c r="A1988" s="96">
        <v>42552</v>
      </c>
      <c r="B1988" s="101">
        <v>4108</v>
      </c>
      <c r="C1988" s="2" t="s">
        <v>1380</v>
      </c>
      <c r="D1988" s="16" t="s">
        <v>1343</v>
      </c>
      <c r="E1988" s="98">
        <f>27100*1.18</f>
        <v>31978</v>
      </c>
      <c r="F1988" s="103">
        <v>19986.25</v>
      </c>
      <c r="G1988" s="103">
        <v>11991.75</v>
      </c>
    </row>
    <row r="1989" spans="1:7" x14ac:dyDescent="0.25">
      <c r="A1989" s="96">
        <v>42552</v>
      </c>
      <c r="B1989" s="101">
        <v>4150</v>
      </c>
      <c r="C1989" s="2" t="s">
        <v>1380</v>
      </c>
      <c r="D1989" s="16" t="s">
        <v>1344</v>
      </c>
      <c r="E1989" s="98">
        <v>1</v>
      </c>
      <c r="F1989" s="103">
        <v>0</v>
      </c>
      <c r="G1989" s="103">
        <v>1</v>
      </c>
    </row>
    <row r="1990" spans="1:7" x14ac:dyDescent="0.25">
      <c r="A1990" s="96">
        <v>42552</v>
      </c>
      <c r="B1990" s="101">
        <v>4151</v>
      </c>
      <c r="C1990" s="2" t="s">
        <v>1380</v>
      </c>
      <c r="D1990" s="16" t="s">
        <v>1344</v>
      </c>
      <c r="E1990" s="98">
        <v>1</v>
      </c>
      <c r="F1990" s="103">
        <v>0</v>
      </c>
      <c r="G1990" s="103">
        <v>1</v>
      </c>
    </row>
    <row r="1991" spans="1:7" x14ac:dyDescent="0.25">
      <c r="A1991" s="96">
        <v>42552</v>
      </c>
      <c r="B1991" s="101">
        <v>4152</v>
      </c>
      <c r="C1991" s="2" t="s">
        <v>1380</v>
      </c>
      <c r="D1991" s="16" t="s">
        <v>1344</v>
      </c>
      <c r="E1991" s="98">
        <v>1</v>
      </c>
      <c r="F1991" s="103">
        <v>0</v>
      </c>
      <c r="G1991" s="103">
        <v>1</v>
      </c>
    </row>
    <row r="1992" spans="1:7" x14ac:dyDescent="0.25">
      <c r="A1992" s="96">
        <v>42552</v>
      </c>
      <c r="B1992" s="101">
        <v>4156</v>
      </c>
      <c r="C1992" s="2" t="s">
        <v>1380</v>
      </c>
      <c r="D1992" s="16" t="s">
        <v>1345</v>
      </c>
      <c r="E1992" s="98">
        <v>1</v>
      </c>
      <c r="F1992" s="103">
        <v>0</v>
      </c>
      <c r="G1992" s="103">
        <v>1</v>
      </c>
    </row>
    <row r="1993" spans="1:7" x14ac:dyDescent="0.25">
      <c r="A1993" s="96">
        <v>42552</v>
      </c>
      <c r="B1993" s="101">
        <v>4148</v>
      </c>
      <c r="C1993" s="2" t="s">
        <v>1380</v>
      </c>
      <c r="D1993" s="16" t="s">
        <v>1346</v>
      </c>
      <c r="E1993" s="98">
        <v>1</v>
      </c>
      <c r="F1993" s="103">
        <v>0</v>
      </c>
      <c r="G1993" s="103">
        <v>1</v>
      </c>
    </row>
    <row r="1994" spans="1:7" x14ac:dyDescent="0.25">
      <c r="A1994" s="96">
        <v>42552</v>
      </c>
      <c r="B1994" s="101">
        <v>4154</v>
      </c>
      <c r="C1994" s="2" t="s">
        <v>1380</v>
      </c>
      <c r="D1994" s="16" t="s">
        <v>1347</v>
      </c>
      <c r="E1994" s="98">
        <v>1</v>
      </c>
      <c r="F1994" s="103">
        <v>0</v>
      </c>
      <c r="G1994" s="103">
        <v>1</v>
      </c>
    </row>
    <row r="1995" spans="1:7" x14ac:dyDescent="0.25">
      <c r="A1995" s="96">
        <v>42552</v>
      </c>
      <c r="B1995" s="101">
        <v>4155</v>
      </c>
      <c r="C1995" s="2" t="s">
        <v>1380</v>
      </c>
      <c r="D1995" s="16" t="s">
        <v>1348</v>
      </c>
      <c r="E1995" s="98">
        <v>1</v>
      </c>
      <c r="F1995" s="103">
        <v>0</v>
      </c>
      <c r="G1995" s="103">
        <v>1</v>
      </c>
    </row>
    <row r="1996" spans="1:7" x14ac:dyDescent="0.25">
      <c r="A1996" s="96">
        <v>42552</v>
      </c>
      <c r="B1996" s="101">
        <v>4169</v>
      </c>
      <c r="C1996" s="2" t="s">
        <v>1380</v>
      </c>
      <c r="D1996" s="16" t="s">
        <v>1349</v>
      </c>
      <c r="E1996" s="98">
        <v>1</v>
      </c>
      <c r="F1996" s="103">
        <v>0</v>
      </c>
      <c r="G1996" s="103">
        <v>1</v>
      </c>
    </row>
    <row r="1997" spans="1:7" x14ac:dyDescent="0.25">
      <c r="A1997" s="96">
        <v>42552</v>
      </c>
      <c r="B1997" s="101">
        <v>4170</v>
      </c>
      <c r="C1997" s="2" t="s">
        <v>1380</v>
      </c>
      <c r="D1997" s="16" t="s">
        <v>1349</v>
      </c>
      <c r="E1997" s="98">
        <v>1</v>
      </c>
      <c r="F1997" s="103">
        <v>0</v>
      </c>
      <c r="G1997" s="103">
        <v>1</v>
      </c>
    </row>
    <row r="1998" spans="1:7" x14ac:dyDescent="0.25">
      <c r="A1998" s="96">
        <v>38108</v>
      </c>
      <c r="B1998" s="101">
        <v>1580</v>
      </c>
      <c r="C1998" s="2" t="s">
        <v>1380</v>
      </c>
      <c r="D1998" s="16" t="s">
        <v>1350</v>
      </c>
      <c r="E1998" s="98">
        <v>1</v>
      </c>
      <c r="F1998" s="103">
        <v>0</v>
      </c>
      <c r="G1998" s="103">
        <v>1</v>
      </c>
    </row>
    <row r="1999" spans="1:7" s="33" customFormat="1" x14ac:dyDescent="0.25">
      <c r="A1999" s="96">
        <v>43592</v>
      </c>
      <c r="B1999" s="101">
        <v>5200</v>
      </c>
      <c r="C1999" s="2" t="s">
        <v>1380</v>
      </c>
      <c r="D1999" s="16" t="s">
        <v>777</v>
      </c>
      <c r="E1999" s="98">
        <v>8200</v>
      </c>
      <c r="F1999" s="103">
        <f>'2da'!F1981</f>
        <v>2801.6666666666665</v>
      </c>
      <c r="G1999" s="103">
        <f>'2da'!G1981</f>
        <v>5398.3333333333339</v>
      </c>
    </row>
  </sheetData>
  <mergeCells count="75">
    <mergeCell ref="A1930:G1930"/>
    <mergeCell ref="A1873:G1873"/>
    <mergeCell ref="B1622:D1622"/>
    <mergeCell ref="B1660:D1660"/>
    <mergeCell ref="B1803:D1803"/>
    <mergeCell ref="B1872:D1872"/>
    <mergeCell ref="B1929:D1929"/>
    <mergeCell ref="B1103:D1103"/>
    <mergeCell ref="B1158:D1158"/>
    <mergeCell ref="B1406:D1406"/>
    <mergeCell ref="B1482:D1482"/>
    <mergeCell ref="B1497:D1497"/>
    <mergeCell ref="A1407:G1407"/>
    <mergeCell ref="B1430:C1430"/>
    <mergeCell ref="A1431:G1431"/>
    <mergeCell ref="A1483:G1483"/>
    <mergeCell ref="A1104:G1104"/>
    <mergeCell ref="A1159:G1159"/>
    <mergeCell ref="B1552:D1552"/>
    <mergeCell ref="A1623:G1623"/>
    <mergeCell ref="A1661:G1661"/>
    <mergeCell ref="A1804:G1804"/>
    <mergeCell ref="A1498:G1498"/>
    <mergeCell ref="A1553:G1553"/>
    <mergeCell ref="B993:C993"/>
    <mergeCell ref="A994:G994"/>
    <mergeCell ref="B1065:C1065"/>
    <mergeCell ref="A1066:G1066"/>
    <mergeCell ref="A861:G861"/>
    <mergeCell ref="B898:C898"/>
    <mergeCell ref="A899:G899"/>
    <mergeCell ref="B966:C966"/>
    <mergeCell ref="A967:G967"/>
    <mergeCell ref="B765:C765"/>
    <mergeCell ref="A766:G766"/>
    <mergeCell ref="B793:C793"/>
    <mergeCell ref="A794:G794"/>
    <mergeCell ref="B860:C860"/>
    <mergeCell ref="A619:G619"/>
    <mergeCell ref="B719:C719"/>
    <mergeCell ref="A720:G720"/>
    <mergeCell ref="B733:C733"/>
    <mergeCell ref="A734:G734"/>
    <mergeCell ref="A204:G204"/>
    <mergeCell ref="A1:G1"/>
    <mergeCell ref="B5:C5"/>
    <mergeCell ref="A30:G30"/>
    <mergeCell ref="B101:C101"/>
    <mergeCell ref="A102:G102"/>
    <mergeCell ref="A6:G6"/>
    <mergeCell ref="B131:C131"/>
    <mergeCell ref="A132:G132"/>
    <mergeCell ref="B149:C149"/>
    <mergeCell ref="A150:G150"/>
    <mergeCell ref="B203:C203"/>
    <mergeCell ref="B29:D29"/>
    <mergeCell ref="A482:G482"/>
    <mergeCell ref="B233:C233"/>
    <mergeCell ref="A234:G234"/>
    <mergeCell ref="B282:C282"/>
    <mergeCell ref="A283:G283"/>
    <mergeCell ref="B354:C354"/>
    <mergeCell ref="A355:G355"/>
    <mergeCell ref="B370:C370"/>
    <mergeCell ref="A371:G371"/>
    <mergeCell ref="B442:C442"/>
    <mergeCell ref="A443:G443"/>
    <mergeCell ref="B481:C481"/>
    <mergeCell ref="B618:C618"/>
    <mergeCell ref="B513:C513"/>
    <mergeCell ref="A514:G514"/>
    <mergeCell ref="B543:C543"/>
    <mergeCell ref="A544:G544"/>
    <mergeCell ref="B561:C561"/>
    <mergeCell ref="A562:G562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81"/>
  <sheetViews>
    <sheetView topLeftCell="A83" workbookViewId="0">
      <selection activeCell="D90" sqref="D90"/>
    </sheetView>
  </sheetViews>
  <sheetFormatPr baseColWidth="10" defaultRowHeight="15.75" x14ac:dyDescent="0.25"/>
  <cols>
    <col min="1" max="1" width="14.28515625" style="62" customWidth="1"/>
    <col min="2" max="2" width="11.85546875" style="62" customWidth="1"/>
    <col min="3" max="3" width="12.85546875" style="58" customWidth="1"/>
    <col min="4" max="4" width="58" style="58" customWidth="1"/>
    <col min="5" max="5" width="14.85546875" style="71" customWidth="1"/>
    <col min="6" max="6" width="15.5703125" style="72" customWidth="1"/>
    <col min="7" max="7" width="13.5703125" style="72" customWidth="1"/>
    <col min="8" max="16384" width="11.42578125" style="33"/>
  </cols>
  <sheetData>
    <row r="1" spans="1:7" ht="18.75" x14ac:dyDescent="0.3">
      <c r="A1" s="213" t="s">
        <v>28</v>
      </c>
      <c r="B1" s="213"/>
      <c r="C1" s="213"/>
      <c r="D1" s="213"/>
      <c r="E1" s="213"/>
      <c r="F1" s="213"/>
      <c r="G1" s="213"/>
    </row>
    <row r="2" spans="1:7" ht="18.75" x14ac:dyDescent="0.3">
      <c r="A2" s="216" t="s">
        <v>30</v>
      </c>
      <c r="B2" s="216"/>
      <c r="C2" s="90"/>
      <c r="D2" s="91" t="s">
        <v>29</v>
      </c>
      <c r="E2" s="92"/>
      <c r="F2" s="93"/>
      <c r="G2" s="94"/>
    </row>
    <row r="3" spans="1:7" x14ac:dyDescent="0.25">
      <c r="A3" s="217">
        <v>44929</v>
      </c>
      <c r="B3" s="217"/>
      <c r="C3" s="36"/>
      <c r="D3" s="38"/>
      <c r="E3" s="37"/>
      <c r="F3" s="39" t="s">
        <v>0</v>
      </c>
      <c r="G3" s="39"/>
    </row>
    <row r="4" spans="1:7" x14ac:dyDescent="0.25">
      <c r="A4" s="34"/>
      <c r="B4" s="35"/>
      <c r="C4" s="36"/>
      <c r="D4" s="40"/>
      <c r="E4" s="37"/>
      <c r="F4" s="39"/>
      <c r="G4" s="39"/>
    </row>
    <row r="5" spans="1:7" x14ac:dyDescent="0.25">
      <c r="A5" s="41" t="s">
        <v>31</v>
      </c>
      <c r="B5" s="214" t="s">
        <v>32</v>
      </c>
      <c r="C5" s="214"/>
      <c r="D5" s="42"/>
      <c r="E5" s="43"/>
      <c r="F5" s="44"/>
      <c r="G5" s="44"/>
    </row>
    <row r="6" spans="1:7" ht="12.75" x14ac:dyDescent="0.2">
      <c r="A6" s="215" t="s">
        <v>1</v>
      </c>
      <c r="B6" s="215"/>
      <c r="C6" s="215"/>
      <c r="D6" s="215"/>
      <c r="E6" s="215"/>
      <c r="F6" s="215"/>
      <c r="G6" s="215"/>
    </row>
    <row r="7" spans="1:7" ht="31.5" x14ac:dyDescent="0.2">
      <c r="A7" s="23" t="s">
        <v>2</v>
      </c>
      <c r="B7" s="24" t="s">
        <v>3</v>
      </c>
      <c r="C7" s="25" t="s">
        <v>4</v>
      </c>
      <c r="D7" s="24" t="s">
        <v>5</v>
      </c>
      <c r="E7" s="26" t="s">
        <v>6</v>
      </c>
      <c r="F7" s="27" t="s">
        <v>7</v>
      </c>
      <c r="G7" s="27" t="s">
        <v>8</v>
      </c>
    </row>
    <row r="8" spans="1:7" x14ac:dyDescent="0.25">
      <c r="A8" s="45">
        <v>42085</v>
      </c>
      <c r="B8" s="46">
        <v>3410</v>
      </c>
      <c r="C8" s="47" t="s">
        <v>9</v>
      </c>
      <c r="D8" s="48" t="s">
        <v>10</v>
      </c>
      <c r="E8" s="49">
        <v>33538.54</v>
      </c>
      <c r="F8" s="50">
        <v>33537.54</v>
      </c>
      <c r="G8" s="50">
        <v>1</v>
      </c>
    </row>
    <row r="9" spans="1:7" x14ac:dyDescent="0.25">
      <c r="A9" s="45">
        <v>43791</v>
      </c>
      <c r="B9" s="46">
        <v>5320</v>
      </c>
      <c r="C9" s="47" t="s">
        <v>9</v>
      </c>
      <c r="D9" s="48" t="s">
        <v>11</v>
      </c>
      <c r="E9" s="49">
        <v>15576</v>
      </c>
      <c r="F9" s="50">
        <v>15143.333333333334</v>
      </c>
      <c r="G9" s="50">
        <v>432.66666666666606</v>
      </c>
    </row>
    <row r="10" spans="1:7" x14ac:dyDescent="0.25">
      <c r="A10" s="45">
        <v>42087</v>
      </c>
      <c r="B10" s="46">
        <v>3411</v>
      </c>
      <c r="C10" s="47" t="s">
        <v>9</v>
      </c>
      <c r="D10" s="48" t="s">
        <v>12</v>
      </c>
      <c r="E10" s="49">
        <v>24780</v>
      </c>
      <c r="F10" s="50">
        <v>24779</v>
      </c>
      <c r="G10" s="50">
        <v>1</v>
      </c>
    </row>
    <row r="11" spans="1:7" x14ac:dyDescent="0.25">
      <c r="A11" s="45">
        <v>42085</v>
      </c>
      <c r="B11" s="46">
        <v>3409</v>
      </c>
      <c r="C11" s="47" t="s">
        <v>9</v>
      </c>
      <c r="D11" s="48" t="s">
        <v>13</v>
      </c>
      <c r="E11" s="49">
        <v>5400</v>
      </c>
      <c r="F11" s="50">
        <v>5399</v>
      </c>
      <c r="G11" s="50">
        <v>1</v>
      </c>
    </row>
    <row r="12" spans="1:7" x14ac:dyDescent="0.25">
      <c r="A12" s="45">
        <v>42080</v>
      </c>
      <c r="B12" s="46">
        <v>3610</v>
      </c>
      <c r="C12" s="47" t="s">
        <v>9</v>
      </c>
      <c r="D12" s="48" t="s">
        <v>14</v>
      </c>
      <c r="E12" s="49">
        <v>4400</v>
      </c>
      <c r="F12" s="50">
        <v>3336.6666666666665</v>
      </c>
      <c r="G12" s="50">
        <v>1063.3333333333335</v>
      </c>
    </row>
    <row r="13" spans="1:7" x14ac:dyDescent="0.25">
      <c r="A13" s="45">
        <v>42136</v>
      </c>
      <c r="B13" s="46">
        <v>3733</v>
      </c>
      <c r="C13" s="47" t="s">
        <v>9</v>
      </c>
      <c r="D13" s="48" t="s">
        <v>15</v>
      </c>
      <c r="E13" s="49">
        <f>5652.2+1</f>
        <v>5653.2</v>
      </c>
      <c r="F13" s="50">
        <v>4192.7899999999991</v>
      </c>
      <c r="G13" s="50">
        <v>1460.4100000000008</v>
      </c>
    </row>
    <row r="14" spans="1:7" x14ac:dyDescent="0.25">
      <c r="A14" s="45">
        <v>43010</v>
      </c>
      <c r="B14" s="46">
        <v>4786</v>
      </c>
      <c r="C14" s="47" t="s">
        <v>9</v>
      </c>
      <c r="D14" s="48" t="s">
        <v>16</v>
      </c>
      <c r="E14" s="49">
        <v>18850.5</v>
      </c>
      <c r="F14" s="50">
        <v>9425.25</v>
      </c>
      <c r="G14" s="50">
        <v>9425.25</v>
      </c>
    </row>
    <row r="15" spans="1:7" x14ac:dyDescent="0.25">
      <c r="A15" s="45">
        <v>42080</v>
      </c>
      <c r="B15" s="46">
        <v>3607</v>
      </c>
      <c r="C15" s="47" t="s">
        <v>9</v>
      </c>
      <c r="D15" s="48" t="s">
        <v>17</v>
      </c>
      <c r="E15" s="49">
        <v>9368</v>
      </c>
      <c r="F15" s="50">
        <v>7104.0666666666666</v>
      </c>
      <c r="G15" s="50">
        <v>2263.9333333333334</v>
      </c>
    </row>
    <row r="16" spans="1:7" x14ac:dyDescent="0.25">
      <c r="A16" s="45">
        <v>42080</v>
      </c>
      <c r="B16" s="46">
        <v>3606</v>
      </c>
      <c r="C16" s="47" t="s">
        <v>9</v>
      </c>
      <c r="D16" s="48" t="s">
        <v>18</v>
      </c>
      <c r="E16" s="49">
        <v>9368.5</v>
      </c>
      <c r="F16" s="50">
        <v>7104.4458333333341</v>
      </c>
      <c r="G16" s="50">
        <v>2264.0541666666659</v>
      </c>
    </row>
    <row r="17" spans="1:7" x14ac:dyDescent="0.25">
      <c r="A17" s="45">
        <v>42080</v>
      </c>
      <c r="B17" s="46">
        <v>3561</v>
      </c>
      <c r="C17" s="47" t="s">
        <v>9</v>
      </c>
      <c r="D17" s="48" t="s">
        <v>19</v>
      </c>
      <c r="E17" s="49">
        <v>7627.9</v>
      </c>
      <c r="F17" s="50">
        <v>5784.4908333333333</v>
      </c>
      <c r="G17" s="50">
        <v>1843.4091666666664</v>
      </c>
    </row>
    <row r="18" spans="1:7" x14ac:dyDescent="0.25">
      <c r="A18" s="45">
        <v>43650</v>
      </c>
      <c r="B18" s="46">
        <v>5273</v>
      </c>
      <c r="C18" s="47" t="s">
        <v>9</v>
      </c>
      <c r="D18" s="48" t="s">
        <v>20</v>
      </c>
      <c r="E18" s="49">
        <v>14514</v>
      </c>
      <c r="F18" s="50">
        <v>9434.1</v>
      </c>
      <c r="G18" s="50">
        <v>5079.8999999999996</v>
      </c>
    </row>
    <row r="19" spans="1:7" x14ac:dyDescent="0.25">
      <c r="A19" s="45">
        <v>42891</v>
      </c>
      <c r="B19" s="46">
        <v>4703</v>
      </c>
      <c r="C19" s="47" t="s">
        <v>9</v>
      </c>
      <c r="D19" s="48" t="s">
        <v>21</v>
      </c>
      <c r="E19" s="49">
        <v>9086</v>
      </c>
      <c r="F19" s="50">
        <v>4845.8666666666668</v>
      </c>
      <c r="G19" s="50">
        <v>4240.1333333333332</v>
      </c>
    </row>
    <row r="20" spans="1:7" x14ac:dyDescent="0.25">
      <c r="A20" s="45">
        <v>42080</v>
      </c>
      <c r="B20" s="46">
        <v>3600</v>
      </c>
      <c r="C20" s="47" t="s">
        <v>9</v>
      </c>
      <c r="D20" s="48" t="s">
        <v>22</v>
      </c>
      <c r="E20" s="49">
        <v>5383.3</v>
      </c>
      <c r="F20" s="50">
        <v>4082.335833333334</v>
      </c>
      <c r="G20" s="50">
        <v>1300.9641666666662</v>
      </c>
    </row>
    <row r="21" spans="1:7" x14ac:dyDescent="0.25">
      <c r="A21" s="45">
        <v>42080</v>
      </c>
      <c r="B21" s="46">
        <v>3608</v>
      </c>
      <c r="C21" s="47" t="s">
        <v>9</v>
      </c>
      <c r="D21" s="48" t="s">
        <v>23</v>
      </c>
      <c r="E21" s="49">
        <v>5383.3</v>
      </c>
      <c r="F21" s="50">
        <v>4082.335833333334</v>
      </c>
      <c r="G21" s="50">
        <v>1300.9641666666662</v>
      </c>
    </row>
    <row r="22" spans="1:7" x14ac:dyDescent="0.25">
      <c r="A22" s="45">
        <v>43010</v>
      </c>
      <c r="B22" s="46">
        <v>4784</v>
      </c>
      <c r="C22" s="47" t="s">
        <v>9</v>
      </c>
      <c r="D22" s="48" t="s">
        <v>24</v>
      </c>
      <c r="E22" s="49">
        <v>2879.2</v>
      </c>
      <c r="F22" s="50">
        <v>1439.5999999999997</v>
      </c>
      <c r="G22" s="50">
        <v>1439.6000000000001</v>
      </c>
    </row>
    <row r="23" spans="1:7" x14ac:dyDescent="0.25">
      <c r="A23" s="45">
        <v>37991</v>
      </c>
      <c r="B23" s="46">
        <v>666</v>
      </c>
      <c r="C23" s="47" t="s">
        <v>9</v>
      </c>
      <c r="D23" s="48" t="s">
        <v>25</v>
      </c>
      <c r="E23" s="49">
        <v>1</v>
      </c>
      <c r="F23" s="50">
        <v>0</v>
      </c>
      <c r="G23" s="50">
        <v>1</v>
      </c>
    </row>
    <row r="24" spans="1:7" x14ac:dyDescent="0.25">
      <c r="A24" s="45">
        <v>38108</v>
      </c>
      <c r="B24" s="46">
        <v>896</v>
      </c>
      <c r="C24" s="47" t="s">
        <v>9</v>
      </c>
      <c r="D24" s="48" t="s">
        <v>26</v>
      </c>
      <c r="E24" s="49">
        <v>1</v>
      </c>
      <c r="F24" s="50">
        <v>0</v>
      </c>
      <c r="G24" s="50">
        <v>1</v>
      </c>
    </row>
    <row r="25" spans="1:7" x14ac:dyDescent="0.25">
      <c r="A25" s="45">
        <v>39967</v>
      </c>
      <c r="B25" s="46">
        <v>686</v>
      </c>
      <c r="C25" s="47" t="s">
        <v>9</v>
      </c>
      <c r="D25" s="48" t="s">
        <v>27</v>
      </c>
      <c r="E25" s="49">
        <v>1</v>
      </c>
      <c r="F25" s="50">
        <v>0</v>
      </c>
      <c r="G25" s="50">
        <v>1</v>
      </c>
    </row>
    <row r="26" spans="1:7" x14ac:dyDescent="0.25">
      <c r="A26" s="45">
        <v>37991</v>
      </c>
      <c r="B26" s="46">
        <v>266</v>
      </c>
      <c r="C26" s="47" t="s">
        <v>9</v>
      </c>
      <c r="D26" s="48" t="s">
        <v>33</v>
      </c>
      <c r="E26" s="49">
        <v>1</v>
      </c>
      <c r="F26" s="51" t="s">
        <v>9</v>
      </c>
      <c r="G26" s="51" t="s">
        <v>9</v>
      </c>
    </row>
    <row r="27" spans="1:7" x14ac:dyDescent="0.25">
      <c r="A27" s="45">
        <v>42080</v>
      </c>
      <c r="B27" s="46">
        <v>3435</v>
      </c>
      <c r="C27" s="47" t="s">
        <v>9</v>
      </c>
      <c r="D27" s="48" t="s">
        <v>34</v>
      </c>
      <c r="E27" s="49">
        <v>9368.5</v>
      </c>
      <c r="F27" s="50">
        <v>7104.45</v>
      </c>
      <c r="G27" s="50">
        <v>2264.0500000000002</v>
      </c>
    </row>
    <row r="28" spans="1:7" x14ac:dyDescent="0.25">
      <c r="A28" s="52"/>
      <c r="B28" s="53"/>
      <c r="C28" s="54"/>
      <c r="D28" s="54"/>
      <c r="E28" s="55"/>
      <c r="F28" s="55"/>
      <c r="G28" s="56"/>
    </row>
    <row r="29" spans="1:7" x14ac:dyDescent="0.25">
      <c r="A29" s="57" t="s">
        <v>31</v>
      </c>
      <c r="B29" s="212" t="s">
        <v>35</v>
      </c>
      <c r="C29" s="212"/>
      <c r="E29" s="59"/>
      <c r="F29" s="59"/>
      <c r="G29" s="56"/>
    </row>
    <row r="30" spans="1:7" ht="12.75" x14ac:dyDescent="0.2">
      <c r="A30" s="215" t="s">
        <v>1</v>
      </c>
      <c r="B30" s="215"/>
      <c r="C30" s="215"/>
      <c r="D30" s="215"/>
      <c r="E30" s="215"/>
      <c r="F30" s="215"/>
      <c r="G30" s="215"/>
    </row>
    <row r="31" spans="1:7" ht="31.5" x14ac:dyDescent="0.2">
      <c r="A31" s="28" t="s">
        <v>2</v>
      </c>
      <c r="B31" s="29" t="s">
        <v>3</v>
      </c>
      <c r="C31" s="30" t="s">
        <v>4</v>
      </c>
      <c r="D31" s="29" t="s">
        <v>5</v>
      </c>
      <c r="E31" s="31" t="s">
        <v>6</v>
      </c>
      <c r="F31" s="32" t="s">
        <v>7</v>
      </c>
      <c r="G31" s="32" t="s">
        <v>8</v>
      </c>
    </row>
    <row r="32" spans="1:7" x14ac:dyDescent="0.25">
      <c r="A32" s="45">
        <v>42460</v>
      </c>
      <c r="B32" s="60">
        <v>3989</v>
      </c>
      <c r="C32" s="47" t="s">
        <v>9</v>
      </c>
      <c r="D32" s="48" t="s">
        <v>36</v>
      </c>
      <c r="E32" s="49">
        <f>1296614.99+56197.07</f>
        <v>1352812.06</v>
      </c>
      <c r="F32" s="50">
        <v>890601.27283333347</v>
      </c>
      <c r="G32" s="50">
        <v>462210.78716666659</v>
      </c>
    </row>
    <row r="33" spans="1:7" x14ac:dyDescent="0.25">
      <c r="A33" s="45">
        <v>42460</v>
      </c>
      <c r="B33" s="60">
        <v>3990</v>
      </c>
      <c r="C33" s="47" t="s">
        <v>9</v>
      </c>
      <c r="D33" s="48" t="s">
        <v>36</v>
      </c>
      <c r="E33" s="49">
        <f>1296614.99+56197.07</f>
        <v>1352812.06</v>
      </c>
      <c r="F33" s="50">
        <v>890601.27283333347</v>
      </c>
      <c r="G33" s="50">
        <v>462210.78716666659</v>
      </c>
    </row>
    <row r="34" spans="1:7" x14ac:dyDescent="0.25">
      <c r="A34" s="45">
        <v>42460</v>
      </c>
      <c r="B34" s="60">
        <v>3991</v>
      </c>
      <c r="C34" s="47" t="s">
        <v>9</v>
      </c>
      <c r="D34" s="48" t="s">
        <v>36</v>
      </c>
      <c r="E34" s="49">
        <f>1296614.99+56197.07</f>
        <v>1352812.06</v>
      </c>
      <c r="F34" s="50">
        <v>890601.27283333347</v>
      </c>
      <c r="G34" s="50">
        <v>462210.78716666659</v>
      </c>
    </row>
    <row r="35" spans="1:7" x14ac:dyDescent="0.25">
      <c r="A35" s="45">
        <v>43237</v>
      </c>
      <c r="B35" s="60">
        <v>4891</v>
      </c>
      <c r="C35" s="47" t="s">
        <v>9</v>
      </c>
      <c r="D35" s="48" t="s">
        <v>37</v>
      </c>
      <c r="E35" s="49">
        <v>8248.4</v>
      </c>
      <c r="F35" s="50">
        <v>3643.0433333333331</v>
      </c>
      <c r="G35" s="50">
        <v>4605.3566666666666</v>
      </c>
    </row>
    <row r="36" spans="1:7" x14ac:dyDescent="0.25">
      <c r="A36" s="45">
        <v>43425</v>
      </c>
      <c r="B36" s="60">
        <v>5030</v>
      </c>
      <c r="C36" s="47" t="s">
        <v>9</v>
      </c>
      <c r="D36" s="48" t="s">
        <v>38</v>
      </c>
      <c r="E36" s="49">
        <v>6094.67</v>
      </c>
      <c r="F36" s="50">
        <v>2387.0790833333331</v>
      </c>
      <c r="G36" s="50">
        <v>3707.590916666667</v>
      </c>
    </row>
    <row r="37" spans="1:7" x14ac:dyDescent="0.25">
      <c r="A37" s="45">
        <v>43762</v>
      </c>
      <c r="B37" s="60">
        <v>5306</v>
      </c>
      <c r="C37" s="47" t="s">
        <v>9</v>
      </c>
      <c r="D37" s="48" t="s">
        <v>39</v>
      </c>
      <c r="E37" s="49">
        <v>7670</v>
      </c>
      <c r="F37" s="50">
        <v>2301</v>
      </c>
      <c r="G37" s="50">
        <v>5369</v>
      </c>
    </row>
    <row r="38" spans="1:7" x14ac:dyDescent="0.25">
      <c r="A38" s="45">
        <v>39790</v>
      </c>
      <c r="B38" s="60">
        <v>946</v>
      </c>
      <c r="C38" s="47" t="s">
        <v>9</v>
      </c>
      <c r="D38" s="48" t="s">
        <v>40</v>
      </c>
      <c r="E38" s="49">
        <v>5475.24</v>
      </c>
      <c r="F38" s="50">
        <v>5474.24</v>
      </c>
      <c r="G38" s="50">
        <v>1</v>
      </c>
    </row>
    <row r="39" spans="1:7" x14ac:dyDescent="0.25">
      <c r="A39" s="45">
        <v>43762</v>
      </c>
      <c r="B39" s="60">
        <v>5305</v>
      </c>
      <c r="C39" s="47" t="s">
        <v>9</v>
      </c>
      <c r="D39" s="48" t="s">
        <v>41</v>
      </c>
      <c r="E39" s="49">
        <v>7670</v>
      </c>
      <c r="F39" s="50">
        <v>2301</v>
      </c>
      <c r="G39" s="50">
        <v>5369</v>
      </c>
    </row>
    <row r="40" spans="1:7" x14ac:dyDescent="0.25">
      <c r="A40" s="45">
        <v>38108</v>
      </c>
      <c r="B40" s="60">
        <v>219</v>
      </c>
      <c r="C40" s="47" t="s">
        <v>9</v>
      </c>
      <c r="D40" s="48" t="s">
        <v>42</v>
      </c>
      <c r="E40" s="49">
        <v>1</v>
      </c>
      <c r="F40" s="50">
        <v>0</v>
      </c>
      <c r="G40" s="50">
        <v>1</v>
      </c>
    </row>
    <row r="41" spans="1:7" x14ac:dyDescent="0.25">
      <c r="A41" s="45">
        <v>43708</v>
      </c>
      <c r="B41" s="60">
        <v>5285</v>
      </c>
      <c r="C41" s="47" t="s">
        <v>9</v>
      </c>
      <c r="D41" s="48" t="s">
        <v>43</v>
      </c>
      <c r="E41" s="49">
        <v>13295</v>
      </c>
      <c r="F41" s="50">
        <v>8420.1666666666679</v>
      </c>
      <c r="G41" s="50">
        <v>4874.8333333333321</v>
      </c>
    </row>
    <row r="42" spans="1:7" x14ac:dyDescent="0.25">
      <c r="A42" s="45">
        <v>41835</v>
      </c>
      <c r="B42" s="60">
        <v>3176</v>
      </c>
      <c r="C42" s="47" t="s">
        <v>9</v>
      </c>
      <c r="D42" s="48" t="s">
        <v>44</v>
      </c>
      <c r="E42" s="49">
        <v>25991.07</v>
      </c>
      <c r="F42" s="50">
        <v>25990.07</v>
      </c>
      <c r="G42" s="50">
        <v>1</v>
      </c>
    </row>
    <row r="43" spans="1:7" x14ac:dyDescent="0.25">
      <c r="A43" s="45">
        <v>43616</v>
      </c>
      <c r="B43" s="60">
        <v>5227</v>
      </c>
      <c r="C43" s="47" t="s">
        <v>9</v>
      </c>
      <c r="D43" s="48" t="s">
        <v>45</v>
      </c>
      <c r="E43" s="49">
        <v>30375</v>
      </c>
      <c r="F43" s="50">
        <v>30375</v>
      </c>
      <c r="G43" s="50">
        <v>1</v>
      </c>
    </row>
    <row r="44" spans="1:7" x14ac:dyDescent="0.25">
      <c r="A44" s="45">
        <v>42552</v>
      </c>
      <c r="B44" s="60">
        <v>3980</v>
      </c>
      <c r="C44" s="47" t="s">
        <v>9</v>
      </c>
      <c r="D44" s="48" t="s">
        <v>46</v>
      </c>
      <c r="E44" s="49">
        <v>1</v>
      </c>
      <c r="F44" s="50">
        <v>0</v>
      </c>
      <c r="G44" s="50">
        <v>1</v>
      </c>
    </row>
    <row r="45" spans="1:7" x14ac:dyDescent="0.25">
      <c r="A45" s="45">
        <v>40185</v>
      </c>
      <c r="B45" s="60">
        <v>2522</v>
      </c>
      <c r="C45" s="47" t="s">
        <v>9</v>
      </c>
      <c r="D45" s="48" t="s">
        <v>47</v>
      </c>
      <c r="E45" s="49">
        <v>13630</v>
      </c>
      <c r="F45" s="50">
        <v>13629</v>
      </c>
      <c r="G45" s="50">
        <v>1</v>
      </c>
    </row>
    <row r="46" spans="1:7" x14ac:dyDescent="0.25">
      <c r="A46" s="45">
        <v>40360</v>
      </c>
      <c r="B46" s="60">
        <v>2394</v>
      </c>
      <c r="C46" s="47" t="s">
        <v>9</v>
      </c>
      <c r="D46" s="48" t="s">
        <v>48</v>
      </c>
      <c r="E46" s="49">
        <v>7772</v>
      </c>
      <c r="F46" s="50">
        <v>7771</v>
      </c>
      <c r="G46" s="50">
        <v>1</v>
      </c>
    </row>
    <row r="47" spans="1:7" x14ac:dyDescent="0.25">
      <c r="A47" s="61">
        <v>43809</v>
      </c>
      <c r="B47" s="62">
        <v>5324</v>
      </c>
      <c r="C47" s="47" t="s">
        <v>9</v>
      </c>
      <c r="D47" s="63" t="s">
        <v>49</v>
      </c>
      <c r="E47" s="64">
        <v>33880.639999999999</v>
      </c>
      <c r="F47" s="50">
        <v>31998.382222222222</v>
      </c>
      <c r="G47" s="50">
        <v>1882.2577777777769</v>
      </c>
    </row>
    <row r="48" spans="1:7" x14ac:dyDescent="0.25">
      <c r="A48" s="45">
        <v>39141</v>
      </c>
      <c r="B48" s="60">
        <v>874</v>
      </c>
      <c r="C48" s="47" t="s">
        <v>9</v>
      </c>
      <c r="D48" s="48" t="s">
        <v>50</v>
      </c>
      <c r="E48" s="49">
        <v>13546.48</v>
      </c>
      <c r="F48" s="50">
        <v>13545.48</v>
      </c>
      <c r="G48" s="50">
        <v>1</v>
      </c>
    </row>
    <row r="49" spans="1:7" x14ac:dyDescent="0.25">
      <c r="A49" s="45">
        <v>42247</v>
      </c>
      <c r="B49" s="60">
        <v>3839</v>
      </c>
      <c r="C49" s="47" t="s">
        <v>9</v>
      </c>
      <c r="D49" s="48" t="s">
        <v>51</v>
      </c>
      <c r="E49" s="49">
        <v>4720</v>
      </c>
      <c r="F49" s="50">
        <v>4719</v>
      </c>
      <c r="G49" s="50">
        <v>1</v>
      </c>
    </row>
    <row r="50" spans="1:7" x14ac:dyDescent="0.25">
      <c r="A50" s="45">
        <v>42677</v>
      </c>
      <c r="B50" s="60">
        <v>4370</v>
      </c>
      <c r="C50" s="47" t="s">
        <v>9</v>
      </c>
      <c r="D50" s="48" t="s">
        <v>52</v>
      </c>
      <c r="E50" s="49">
        <v>14378.3</v>
      </c>
      <c r="F50" s="50">
        <v>8507.1608333333334</v>
      </c>
      <c r="G50" s="50">
        <v>5871.1391666666659</v>
      </c>
    </row>
    <row r="51" spans="1:7" x14ac:dyDescent="0.25">
      <c r="A51" s="45">
        <v>42677</v>
      </c>
      <c r="B51" s="60">
        <v>4372</v>
      </c>
      <c r="C51" s="47" t="s">
        <v>9</v>
      </c>
      <c r="D51" s="48" t="s">
        <v>52</v>
      </c>
      <c r="E51" s="49">
        <v>14378.3</v>
      </c>
      <c r="F51" s="50">
        <v>8507.1608333333334</v>
      </c>
      <c r="G51" s="50">
        <v>5871.1391666666659</v>
      </c>
    </row>
    <row r="52" spans="1:7" x14ac:dyDescent="0.25">
      <c r="A52" s="45">
        <v>42677</v>
      </c>
      <c r="B52" s="60">
        <v>4376</v>
      </c>
      <c r="C52" s="47" t="s">
        <v>9</v>
      </c>
      <c r="D52" s="48" t="s">
        <v>52</v>
      </c>
      <c r="E52" s="49">
        <v>14378.3</v>
      </c>
      <c r="F52" s="50">
        <v>8507.1608333333334</v>
      </c>
      <c r="G52" s="50">
        <v>5871.1391666666659</v>
      </c>
    </row>
    <row r="53" spans="1:7" x14ac:dyDescent="0.25">
      <c r="A53" s="45">
        <v>42677</v>
      </c>
      <c r="B53" s="60">
        <v>4377</v>
      </c>
      <c r="C53" s="47" t="s">
        <v>9</v>
      </c>
      <c r="D53" s="48" t="s">
        <v>52</v>
      </c>
      <c r="E53" s="49">
        <v>14378.3</v>
      </c>
      <c r="F53" s="50">
        <v>8507.1608333333334</v>
      </c>
      <c r="G53" s="50">
        <v>5871.1391666666659</v>
      </c>
    </row>
    <row r="54" spans="1:7" x14ac:dyDescent="0.25">
      <c r="A54" s="45">
        <v>42677</v>
      </c>
      <c r="B54" s="60">
        <v>4378</v>
      </c>
      <c r="C54" s="47" t="s">
        <v>9</v>
      </c>
      <c r="D54" s="48" t="s">
        <v>52</v>
      </c>
      <c r="E54" s="49">
        <v>14378.3</v>
      </c>
      <c r="F54" s="50">
        <v>8507.1608333333334</v>
      </c>
      <c r="G54" s="50">
        <v>5871.1391666666659</v>
      </c>
    </row>
    <row r="55" spans="1:7" x14ac:dyDescent="0.25">
      <c r="A55" s="45">
        <v>42677</v>
      </c>
      <c r="B55" s="60">
        <v>4380</v>
      </c>
      <c r="C55" s="47" t="s">
        <v>9</v>
      </c>
      <c r="D55" s="48" t="s">
        <v>52</v>
      </c>
      <c r="E55" s="49">
        <v>14378.3</v>
      </c>
      <c r="F55" s="50">
        <v>8507.1608333333334</v>
      </c>
      <c r="G55" s="50">
        <v>5871.1391666666659</v>
      </c>
    </row>
    <row r="56" spans="1:7" x14ac:dyDescent="0.25">
      <c r="A56" s="45">
        <v>43616</v>
      </c>
      <c r="B56" s="60">
        <v>5228</v>
      </c>
      <c r="C56" s="47" t="s">
        <v>9</v>
      </c>
      <c r="D56" s="48" t="s">
        <v>53</v>
      </c>
      <c r="E56" s="49">
        <v>5900</v>
      </c>
      <c r="F56" s="50">
        <v>5900</v>
      </c>
      <c r="G56" s="50">
        <v>1</v>
      </c>
    </row>
    <row r="57" spans="1:7" x14ac:dyDescent="0.25">
      <c r="A57" s="65">
        <v>43591</v>
      </c>
      <c r="B57" s="60">
        <v>5191</v>
      </c>
      <c r="C57" s="47" t="s">
        <v>9</v>
      </c>
      <c r="D57" s="48" t="s">
        <v>54</v>
      </c>
      <c r="E57" s="49">
        <v>11800</v>
      </c>
      <c r="F57" s="50">
        <v>11800</v>
      </c>
      <c r="G57" s="50">
        <v>1</v>
      </c>
    </row>
    <row r="58" spans="1:7" x14ac:dyDescent="0.25">
      <c r="A58" s="45">
        <v>42263</v>
      </c>
      <c r="B58" s="60">
        <v>3870</v>
      </c>
      <c r="C58" s="47" t="s">
        <v>9</v>
      </c>
      <c r="D58" s="48" t="s">
        <v>55</v>
      </c>
      <c r="E58" s="49">
        <v>6844</v>
      </c>
      <c r="F58" s="50">
        <v>6843</v>
      </c>
      <c r="G58" s="50">
        <v>1</v>
      </c>
    </row>
    <row r="59" spans="1:7" x14ac:dyDescent="0.25">
      <c r="A59" s="45">
        <v>42796</v>
      </c>
      <c r="B59" s="60">
        <v>4637</v>
      </c>
      <c r="C59" s="47" t="s">
        <v>9</v>
      </c>
      <c r="D59" s="48" t="s">
        <v>56</v>
      </c>
      <c r="E59" s="49">
        <v>31999.99</v>
      </c>
      <c r="F59" s="50">
        <v>31998.99</v>
      </c>
      <c r="G59" s="50">
        <v>1</v>
      </c>
    </row>
    <row r="60" spans="1:7" x14ac:dyDescent="0.25">
      <c r="A60" s="45">
        <v>43013</v>
      </c>
      <c r="B60" s="60">
        <v>4772</v>
      </c>
      <c r="C60" s="47" t="s">
        <v>9</v>
      </c>
      <c r="D60" s="48" t="s">
        <v>57</v>
      </c>
      <c r="E60" s="49">
        <v>7186.2</v>
      </c>
      <c r="F60" s="50">
        <v>3593.1</v>
      </c>
      <c r="G60" s="50">
        <v>3593.1</v>
      </c>
    </row>
    <row r="61" spans="1:7" x14ac:dyDescent="0.25">
      <c r="A61" s="66">
        <v>43010</v>
      </c>
      <c r="B61" s="67">
        <v>4783</v>
      </c>
      <c r="C61" s="47" t="s">
        <v>9</v>
      </c>
      <c r="D61" s="68" t="s">
        <v>58</v>
      </c>
      <c r="E61" s="69">
        <v>5085.8</v>
      </c>
      <c r="F61" s="50">
        <v>2542.9</v>
      </c>
      <c r="G61" s="50">
        <v>2542.9</v>
      </c>
    </row>
    <row r="62" spans="1:7" x14ac:dyDescent="0.25">
      <c r="A62" s="45">
        <v>43010</v>
      </c>
      <c r="B62" s="60">
        <v>4782</v>
      </c>
      <c r="C62" s="47" t="s">
        <v>9</v>
      </c>
      <c r="D62" s="48" t="s">
        <v>58</v>
      </c>
      <c r="E62" s="49">
        <v>5085.8</v>
      </c>
      <c r="F62" s="50">
        <v>2542.9</v>
      </c>
      <c r="G62" s="50">
        <v>2542.9</v>
      </c>
    </row>
    <row r="63" spans="1:7" x14ac:dyDescent="0.25">
      <c r="A63" s="45">
        <v>42677</v>
      </c>
      <c r="B63" s="60">
        <v>4385</v>
      </c>
      <c r="C63" s="47" t="s">
        <v>9</v>
      </c>
      <c r="D63" s="48" t="s">
        <v>59</v>
      </c>
      <c r="E63" s="49">
        <v>6608</v>
      </c>
      <c r="F63" s="50">
        <v>3909.7333333333331</v>
      </c>
      <c r="G63" s="50">
        <v>2698.2666666666669</v>
      </c>
    </row>
    <row r="64" spans="1:7" x14ac:dyDescent="0.25">
      <c r="A64" s="45">
        <v>42677</v>
      </c>
      <c r="B64" s="60">
        <v>4387</v>
      </c>
      <c r="C64" s="47" t="s">
        <v>9</v>
      </c>
      <c r="D64" s="48" t="s">
        <v>59</v>
      </c>
      <c r="E64" s="49">
        <v>6608</v>
      </c>
      <c r="F64" s="50">
        <v>3909.7333333333331</v>
      </c>
      <c r="G64" s="50">
        <v>2698.2666666666669</v>
      </c>
    </row>
    <row r="65" spans="1:7" x14ac:dyDescent="0.25">
      <c r="A65" s="45">
        <v>42677</v>
      </c>
      <c r="B65" s="60">
        <v>4389</v>
      </c>
      <c r="C65" s="47" t="s">
        <v>9</v>
      </c>
      <c r="D65" s="48" t="s">
        <v>59</v>
      </c>
      <c r="E65" s="49">
        <v>6608</v>
      </c>
      <c r="F65" s="50">
        <v>3909.7333333333331</v>
      </c>
      <c r="G65" s="50">
        <v>2698.2666666666669</v>
      </c>
    </row>
    <row r="66" spans="1:7" x14ac:dyDescent="0.25">
      <c r="A66" s="45">
        <v>42677</v>
      </c>
      <c r="B66" s="60">
        <v>4392</v>
      </c>
      <c r="C66" s="47" t="s">
        <v>9</v>
      </c>
      <c r="D66" s="48" t="s">
        <v>59</v>
      </c>
      <c r="E66" s="49">
        <v>6608</v>
      </c>
      <c r="F66" s="50">
        <v>3909.7333333333331</v>
      </c>
      <c r="G66" s="50">
        <v>2698.2666666666669</v>
      </c>
    </row>
    <row r="67" spans="1:7" x14ac:dyDescent="0.25">
      <c r="A67" s="45">
        <v>42677</v>
      </c>
      <c r="B67" s="60">
        <v>4391</v>
      </c>
      <c r="C67" s="47" t="s">
        <v>9</v>
      </c>
      <c r="D67" s="48" t="s">
        <v>59</v>
      </c>
      <c r="E67" s="49">
        <v>6608</v>
      </c>
      <c r="F67" s="50">
        <v>3909.7333333333331</v>
      </c>
      <c r="G67" s="50">
        <v>2698.2666666666669</v>
      </c>
    </row>
    <row r="68" spans="1:7" x14ac:dyDescent="0.25">
      <c r="A68" s="45">
        <v>42677</v>
      </c>
      <c r="B68" s="60">
        <v>4394</v>
      </c>
      <c r="C68" s="47" t="s">
        <v>9</v>
      </c>
      <c r="D68" s="48" t="s">
        <v>59</v>
      </c>
      <c r="E68" s="49">
        <v>6608</v>
      </c>
      <c r="F68" s="50">
        <v>3909.7333333333331</v>
      </c>
      <c r="G68" s="50">
        <v>2698.2666666666669</v>
      </c>
    </row>
    <row r="69" spans="1:7" x14ac:dyDescent="0.25">
      <c r="A69" s="45">
        <v>42677</v>
      </c>
      <c r="B69" s="60">
        <v>4395</v>
      </c>
      <c r="C69" s="47" t="s">
        <v>9</v>
      </c>
      <c r="D69" s="48" t="s">
        <v>59</v>
      </c>
      <c r="E69" s="49">
        <v>6608</v>
      </c>
      <c r="F69" s="50">
        <v>3909.7333333333331</v>
      </c>
      <c r="G69" s="50">
        <v>2698.2666666666669</v>
      </c>
    </row>
    <row r="70" spans="1:7" x14ac:dyDescent="0.25">
      <c r="A70" s="45">
        <v>42677</v>
      </c>
      <c r="B70" s="60">
        <v>4379</v>
      </c>
      <c r="C70" s="47" t="s">
        <v>9</v>
      </c>
      <c r="D70" s="48" t="s">
        <v>60</v>
      </c>
      <c r="E70" s="49">
        <v>14378.3</v>
      </c>
      <c r="F70" s="50">
        <v>8507.1608333333334</v>
      </c>
      <c r="G70" s="50">
        <v>5871.1391666666659</v>
      </c>
    </row>
    <row r="71" spans="1:7" x14ac:dyDescent="0.25">
      <c r="A71" s="45">
        <v>42677</v>
      </c>
      <c r="B71" s="60">
        <v>4381</v>
      </c>
      <c r="C71" s="47" t="s">
        <v>9</v>
      </c>
      <c r="D71" s="48" t="s">
        <v>60</v>
      </c>
      <c r="E71" s="49">
        <v>14378.3</v>
      </c>
      <c r="F71" s="50">
        <v>8507.1608333333334</v>
      </c>
      <c r="G71" s="50">
        <v>5871.1391666666659</v>
      </c>
    </row>
    <row r="72" spans="1:7" x14ac:dyDescent="0.25">
      <c r="A72" s="45">
        <v>43087</v>
      </c>
      <c r="B72" s="60">
        <v>5024</v>
      </c>
      <c r="C72" s="47" t="s">
        <v>9</v>
      </c>
      <c r="D72" s="48" t="s">
        <v>61</v>
      </c>
      <c r="E72" s="49">
        <v>2411873.9500000002</v>
      </c>
      <c r="F72" s="50">
        <v>647632.81990740751</v>
      </c>
      <c r="G72" s="50">
        <v>1764241.1300925927</v>
      </c>
    </row>
    <row r="73" spans="1:7" x14ac:dyDescent="0.25">
      <c r="A73" s="45">
        <v>42052</v>
      </c>
      <c r="B73" s="60">
        <v>3977</v>
      </c>
      <c r="C73" s="47" t="s">
        <v>9</v>
      </c>
      <c r="D73" s="48" t="s">
        <v>62</v>
      </c>
      <c r="E73" s="49">
        <v>497088.39</v>
      </c>
      <c r="F73" s="50">
        <v>381101.09900000005</v>
      </c>
      <c r="G73" s="50">
        <v>115987.29099999997</v>
      </c>
    </row>
    <row r="74" spans="1:7" x14ac:dyDescent="0.25">
      <c r="A74" s="45">
        <v>42552</v>
      </c>
      <c r="B74" s="60">
        <v>4413</v>
      </c>
      <c r="C74" s="47" t="s">
        <v>9</v>
      </c>
      <c r="D74" s="48" t="s">
        <v>62</v>
      </c>
      <c r="E74" s="49">
        <f>1177551.5+40000</f>
        <v>1217551.5</v>
      </c>
      <c r="F74" s="50">
        <v>760969.68749999988</v>
      </c>
      <c r="G74" s="50">
        <v>456581.81250000012</v>
      </c>
    </row>
    <row r="75" spans="1:7" x14ac:dyDescent="0.25">
      <c r="A75" s="45">
        <v>42307</v>
      </c>
      <c r="B75" s="60">
        <v>4364</v>
      </c>
      <c r="C75" s="47" t="s">
        <v>9</v>
      </c>
      <c r="D75" s="48" t="s">
        <v>63</v>
      </c>
      <c r="E75" s="49">
        <v>1826200</v>
      </c>
      <c r="F75" s="50">
        <v>1826199</v>
      </c>
      <c r="G75" s="50">
        <v>1</v>
      </c>
    </row>
    <row r="76" spans="1:7" x14ac:dyDescent="0.25">
      <c r="A76" s="45">
        <v>42552</v>
      </c>
      <c r="B76" s="60">
        <v>3984</v>
      </c>
      <c r="C76" s="47" t="s">
        <v>9</v>
      </c>
      <c r="D76" s="48" t="s">
        <v>64</v>
      </c>
      <c r="E76" s="49">
        <v>1</v>
      </c>
      <c r="F76" s="50">
        <f>[1]ADM.!K1</f>
        <v>0</v>
      </c>
      <c r="G76" s="50">
        <f>[1]ADM.!L1</f>
        <v>1</v>
      </c>
    </row>
    <row r="77" spans="1:7" x14ac:dyDescent="0.25">
      <c r="A77" s="45">
        <v>42668</v>
      </c>
      <c r="B77" s="60">
        <v>4349</v>
      </c>
      <c r="C77" s="47" t="s">
        <v>9</v>
      </c>
      <c r="D77" s="48" t="s">
        <v>65</v>
      </c>
      <c r="E77" s="49">
        <v>5841</v>
      </c>
      <c r="F77" s="50">
        <f>[1]ADM.!K2</f>
        <v>3504.6000000000004</v>
      </c>
      <c r="G77" s="50">
        <f>[1]ADM.!L2</f>
        <v>2336.3999999999996</v>
      </c>
    </row>
    <row r="78" spans="1:7" x14ac:dyDescent="0.25">
      <c r="A78" s="45">
        <v>37991</v>
      </c>
      <c r="B78" s="60">
        <v>612</v>
      </c>
      <c r="C78" s="47" t="s">
        <v>9</v>
      </c>
      <c r="D78" s="48" t="s">
        <v>66</v>
      </c>
      <c r="E78" s="49">
        <v>1</v>
      </c>
      <c r="F78" s="50">
        <f>[1]ADM.!K3</f>
        <v>0</v>
      </c>
      <c r="G78" s="50">
        <f>[1]ADM.!L3</f>
        <v>1</v>
      </c>
    </row>
    <row r="79" spans="1:7" x14ac:dyDescent="0.25">
      <c r="A79" s="45">
        <v>43187</v>
      </c>
      <c r="B79" s="60">
        <v>4848</v>
      </c>
      <c r="C79" s="47" t="s">
        <v>9</v>
      </c>
      <c r="D79" s="48" t="s">
        <v>67</v>
      </c>
      <c r="E79" s="49">
        <v>27800</v>
      </c>
      <c r="F79" s="50">
        <f>[1]ADM.!K4</f>
        <v>25483.333333333332</v>
      </c>
      <c r="G79" s="50">
        <f>[1]ADM.!L4</f>
        <v>2316.6666666666679</v>
      </c>
    </row>
    <row r="80" spans="1:7" x14ac:dyDescent="0.25">
      <c r="A80" s="45">
        <v>42668</v>
      </c>
      <c r="B80" s="60">
        <v>4285</v>
      </c>
      <c r="C80" s="47" t="s">
        <v>9</v>
      </c>
      <c r="D80" s="48" t="s">
        <v>68</v>
      </c>
      <c r="E80" s="49">
        <v>2065</v>
      </c>
      <c r="F80" s="50">
        <f>[1]ADM.!K5</f>
        <v>1239</v>
      </c>
      <c r="G80" s="50">
        <f>[1]ADM.!L5</f>
        <v>826</v>
      </c>
    </row>
    <row r="81" spans="1:7" x14ac:dyDescent="0.25">
      <c r="A81" s="45">
        <v>42668</v>
      </c>
      <c r="B81" s="60">
        <v>4341</v>
      </c>
      <c r="C81" s="47" t="s">
        <v>9</v>
      </c>
      <c r="D81" s="48" t="s">
        <v>68</v>
      </c>
      <c r="E81" s="49">
        <v>2065</v>
      </c>
      <c r="F81" s="50">
        <f>[1]ADM.!K6</f>
        <v>1239</v>
      </c>
      <c r="G81" s="50">
        <f>[1]ADM.!L6</f>
        <v>826</v>
      </c>
    </row>
    <row r="82" spans="1:7" x14ac:dyDescent="0.25">
      <c r="A82" s="45">
        <v>42119</v>
      </c>
      <c r="B82" s="60">
        <v>3466</v>
      </c>
      <c r="C82" s="47" t="s">
        <v>9</v>
      </c>
      <c r="D82" s="48" t="s">
        <v>69</v>
      </c>
      <c r="E82" s="49">
        <v>6900</v>
      </c>
      <c r="F82" s="50">
        <f>[1]ADM.!K7</f>
        <v>6899</v>
      </c>
      <c r="G82" s="50">
        <f>[1]ADM.!L7</f>
        <v>1</v>
      </c>
    </row>
    <row r="83" spans="1:7" x14ac:dyDescent="0.25">
      <c r="A83" s="45">
        <v>43105</v>
      </c>
      <c r="B83" s="60">
        <v>4816</v>
      </c>
      <c r="C83" s="47" t="s">
        <v>9</v>
      </c>
      <c r="D83" s="48" t="s">
        <v>70</v>
      </c>
      <c r="E83" s="49">
        <v>43734</v>
      </c>
      <c r="F83" s="50">
        <f>[1]ADM.!K8</f>
        <v>43732</v>
      </c>
      <c r="G83" s="50">
        <f>[1]ADM.!L8</f>
        <v>2</v>
      </c>
    </row>
    <row r="84" spans="1:7" x14ac:dyDescent="0.25">
      <c r="A84" s="45">
        <v>43591</v>
      </c>
      <c r="B84" s="60">
        <v>5190</v>
      </c>
      <c r="C84" s="47" t="s">
        <v>9</v>
      </c>
      <c r="D84" s="48" t="s">
        <v>71</v>
      </c>
      <c r="E84" s="49">
        <v>100300</v>
      </c>
      <c r="F84" s="50">
        <f>[1]ADM.!K9</f>
        <v>100300</v>
      </c>
      <c r="G84" s="50">
        <f>[1]ADM.!L9</f>
        <v>1</v>
      </c>
    </row>
    <row r="85" spans="1:7" x14ac:dyDescent="0.25">
      <c r="A85" s="45">
        <v>42787</v>
      </c>
      <c r="B85" s="60">
        <v>4570</v>
      </c>
      <c r="C85" s="47" t="s">
        <v>9</v>
      </c>
      <c r="D85" s="48" t="s">
        <v>72</v>
      </c>
      <c r="E85" s="49">
        <v>5929.5</v>
      </c>
      <c r="F85" s="50">
        <f>[1]ADM.!K10</f>
        <v>3360.05</v>
      </c>
      <c r="G85" s="50">
        <f>[1]ADM.!L10</f>
        <v>2569.4499999999998</v>
      </c>
    </row>
    <row r="86" spans="1:7" x14ac:dyDescent="0.25">
      <c r="A86" s="45">
        <v>42668</v>
      </c>
      <c r="B86" s="60">
        <v>4330</v>
      </c>
      <c r="C86" s="47" t="s">
        <v>9</v>
      </c>
      <c r="D86" s="48" t="s">
        <v>68</v>
      </c>
      <c r="E86" s="49">
        <v>2065</v>
      </c>
      <c r="F86" s="50">
        <f>[1]ADM.!K11</f>
        <v>1239</v>
      </c>
      <c r="G86" s="50">
        <f>[1]ADM.!L11</f>
        <v>826</v>
      </c>
    </row>
    <row r="87" spans="1:7" x14ac:dyDescent="0.25">
      <c r="A87" s="45">
        <v>42668</v>
      </c>
      <c r="B87" s="60">
        <v>4305</v>
      </c>
      <c r="C87" s="47" t="s">
        <v>9</v>
      </c>
      <c r="D87" s="48" t="s">
        <v>68</v>
      </c>
      <c r="E87" s="49">
        <v>2065</v>
      </c>
      <c r="F87" s="50">
        <f>[1]ADM.!K12</f>
        <v>1239</v>
      </c>
      <c r="G87" s="50">
        <f>[1]ADM.!L12</f>
        <v>826</v>
      </c>
    </row>
    <row r="88" spans="1:7" x14ac:dyDescent="0.25">
      <c r="A88" s="45">
        <v>41446</v>
      </c>
      <c r="B88" s="60">
        <v>3105</v>
      </c>
      <c r="C88" s="47" t="s">
        <v>9</v>
      </c>
      <c r="D88" s="48" t="s">
        <v>73</v>
      </c>
      <c r="E88" s="49">
        <v>4012</v>
      </c>
      <c r="F88" s="50">
        <f>[1]ADM.!K13</f>
        <v>3744.5333333333328</v>
      </c>
      <c r="G88" s="50">
        <f>[1]ADM.!L13</f>
        <v>267.46666666666715</v>
      </c>
    </row>
    <row r="89" spans="1:7" x14ac:dyDescent="0.25">
      <c r="A89" s="45">
        <v>42075</v>
      </c>
      <c r="B89" s="60">
        <v>3476</v>
      </c>
      <c r="C89" s="47" t="s">
        <v>9</v>
      </c>
      <c r="D89" s="48" t="s">
        <v>74</v>
      </c>
      <c r="E89" s="49">
        <v>1</v>
      </c>
      <c r="F89" s="50">
        <f>[1]ADM.!K14</f>
        <v>0</v>
      </c>
      <c r="G89" s="50">
        <f>[1]ADM.!L14</f>
        <v>1</v>
      </c>
    </row>
    <row r="90" spans="1:7" x14ac:dyDescent="0.25">
      <c r="A90" s="45">
        <v>39065</v>
      </c>
      <c r="B90" s="60">
        <v>4605</v>
      </c>
      <c r="C90" s="47" t="s">
        <v>9</v>
      </c>
      <c r="D90" s="48" t="s">
        <v>75</v>
      </c>
      <c r="E90" s="49">
        <v>15000.01</v>
      </c>
      <c r="F90" s="50">
        <f>[1]ADM.!K15</f>
        <v>14999.01</v>
      </c>
      <c r="G90" s="50">
        <f>[1]ADM.!L15</f>
        <v>1</v>
      </c>
    </row>
    <row r="91" spans="1:7" x14ac:dyDescent="0.25">
      <c r="A91" s="45">
        <v>40185</v>
      </c>
      <c r="B91" s="60">
        <v>2397</v>
      </c>
      <c r="C91" s="47" t="s">
        <v>9</v>
      </c>
      <c r="D91" s="48" t="s">
        <v>1367</v>
      </c>
      <c r="E91" s="49">
        <v>4988</v>
      </c>
      <c r="F91" s="50">
        <f>[2]verificados!O18</f>
        <v>4987</v>
      </c>
      <c r="G91" s="50">
        <f>[2]verificados!P18</f>
        <v>1</v>
      </c>
    </row>
    <row r="92" spans="1:7" x14ac:dyDescent="0.25">
      <c r="A92" s="45">
        <v>37991</v>
      </c>
      <c r="B92" s="60">
        <v>2016</v>
      </c>
      <c r="C92" s="47" t="s">
        <v>9</v>
      </c>
      <c r="D92" s="48" t="s">
        <v>1375</v>
      </c>
      <c r="E92" s="49">
        <v>450000</v>
      </c>
      <c r="F92" s="50">
        <f>'[3]OCTUBRE 2022'!P1412</f>
        <v>449999</v>
      </c>
      <c r="G92" s="50">
        <f>'[3]OCTUBRE 2022'!Q1412</f>
        <v>1</v>
      </c>
    </row>
    <row r="93" spans="1:7" x14ac:dyDescent="0.25">
      <c r="A93" s="45">
        <v>38807</v>
      </c>
      <c r="B93" s="60">
        <v>2270</v>
      </c>
      <c r="C93" s="47" t="s">
        <v>9</v>
      </c>
      <c r="D93" s="48" t="s">
        <v>1376</v>
      </c>
      <c r="E93" s="49">
        <f>1490125+269192.39</f>
        <v>1759317.3900000001</v>
      </c>
      <c r="F93" s="50">
        <f>'[3]OCTUBRE 2022'!P1413</f>
        <v>1759316.3900000001</v>
      </c>
      <c r="G93" s="50">
        <f>'[3]OCTUBRE 2022'!Q1413</f>
        <v>1</v>
      </c>
    </row>
    <row r="94" spans="1:7" x14ac:dyDescent="0.25">
      <c r="A94" s="45">
        <v>42969</v>
      </c>
      <c r="B94" s="60">
        <v>4743</v>
      </c>
      <c r="C94" s="47" t="s">
        <v>9</v>
      </c>
      <c r="D94" s="48" t="s">
        <v>1377</v>
      </c>
      <c r="E94" s="49">
        <v>2091320</v>
      </c>
      <c r="F94" s="50">
        <f>'[3]OCTUBRE 2022'!P1414</f>
        <v>2091320</v>
      </c>
      <c r="G94" s="50">
        <f>'[3]OCTUBRE 2022'!Q1414</f>
        <v>1</v>
      </c>
    </row>
    <row r="95" spans="1:7" x14ac:dyDescent="0.25">
      <c r="A95" s="45">
        <v>38652</v>
      </c>
      <c r="B95" s="60">
        <v>2045</v>
      </c>
      <c r="C95" s="47" t="s">
        <v>9</v>
      </c>
      <c r="D95" s="48" t="s">
        <v>1378</v>
      </c>
      <c r="E95" s="49">
        <v>275000</v>
      </c>
      <c r="F95" s="50">
        <f>'[3]OCTUBRE 2022'!P1415</f>
        <v>274999</v>
      </c>
      <c r="G95" s="50">
        <f>'[3]OCTUBRE 2022'!Q1415</f>
        <v>1</v>
      </c>
    </row>
    <row r="96" spans="1:7" x14ac:dyDescent="0.25">
      <c r="A96" s="45">
        <v>44197</v>
      </c>
      <c r="B96" s="60">
        <v>5350</v>
      </c>
      <c r="C96" s="47" t="s">
        <v>9</v>
      </c>
      <c r="D96" s="48" t="s">
        <v>1379</v>
      </c>
      <c r="E96" s="49">
        <v>63720</v>
      </c>
      <c r="F96" s="50">
        <f>'[3]OCTUBRE 2022'!P1416</f>
        <v>38232</v>
      </c>
      <c r="G96" s="50">
        <f>'[3]OCTUBRE 2022'!Q1416</f>
        <v>25488</v>
      </c>
    </row>
    <row r="97" spans="1:7" x14ac:dyDescent="0.25">
      <c r="A97" s="45">
        <v>38652</v>
      </c>
      <c r="B97" s="60">
        <v>2035</v>
      </c>
      <c r="C97" s="47" t="s">
        <v>9</v>
      </c>
      <c r="D97" s="48" t="s">
        <v>1371</v>
      </c>
      <c r="E97" s="49">
        <v>375000</v>
      </c>
      <c r="F97" s="50">
        <f>'[3]OCTUBRE 2022'!P1409</f>
        <v>374999</v>
      </c>
      <c r="G97" s="50">
        <f>'[3]OCTUBRE 2022'!Q1409</f>
        <v>1</v>
      </c>
    </row>
    <row r="98" spans="1:7" x14ac:dyDescent="0.25">
      <c r="A98" s="45">
        <v>42717</v>
      </c>
      <c r="B98" s="60">
        <v>4428</v>
      </c>
      <c r="C98" s="47" t="s">
        <v>9</v>
      </c>
      <c r="D98" s="48" t="s">
        <v>1374</v>
      </c>
      <c r="E98" s="49">
        <v>1974000</v>
      </c>
      <c r="F98" s="50">
        <f>'[3]OCTUBRE 2022'!P1411</f>
        <v>1974000</v>
      </c>
      <c r="G98" s="50">
        <f>'[3]OCTUBRE 2022'!Q1411</f>
        <v>1</v>
      </c>
    </row>
    <row r="99" spans="1:7" x14ac:dyDescent="0.25">
      <c r="A99" s="45">
        <v>38652</v>
      </c>
      <c r="B99" s="60">
        <v>2263</v>
      </c>
      <c r="C99" s="47" t="s">
        <v>9</v>
      </c>
      <c r="D99" s="48" t="s">
        <v>1372</v>
      </c>
      <c r="E99" s="49">
        <v>1000000</v>
      </c>
      <c r="F99" s="50">
        <f>'[3]OCTUBRE 2022'!P1410</f>
        <v>999999</v>
      </c>
      <c r="G99" s="50">
        <f>'[3]OCTUBRE 2022'!Q1410</f>
        <v>1</v>
      </c>
    </row>
    <row r="101" spans="1:7" x14ac:dyDescent="0.25">
      <c r="A101" s="57" t="s">
        <v>31</v>
      </c>
      <c r="B101" s="212" t="s">
        <v>99</v>
      </c>
      <c r="C101" s="212"/>
      <c r="E101" s="59"/>
      <c r="F101" s="59"/>
      <c r="G101" s="56"/>
    </row>
    <row r="102" spans="1:7" ht="12.75" x14ac:dyDescent="0.2">
      <c r="A102" s="215" t="s">
        <v>1</v>
      </c>
      <c r="B102" s="215"/>
      <c r="C102" s="215"/>
      <c r="D102" s="215"/>
      <c r="E102" s="215"/>
      <c r="F102" s="215"/>
      <c r="G102" s="215"/>
    </row>
    <row r="103" spans="1:7" ht="31.5" x14ac:dyDescent="0.2">
      <c r="A103" s="28" t="s">
        <v>2</v>
      </c>
      <c r="B103" s="29" t="s">
        <v>3</v>
      </c>
      <c r="C103" s="30" t="s">
        <v>4</v>
      </c>
      <c r="D103" s="29" t="s">
        <v>5</v>
      </c>
      <c r="E103" s="31" t="s">
        <v>6</v>
      </c>
      <c r="F103" s="32" t="s">
        <v>7</v>
      </c>
      <c r="G103" s="32" t="s">
        <v>8</v>
      </c>
    </row>
    <row r="104" spans="1:7" x14ac:dyDescent="0.25">
      <c r="A104" s="45">
        <v>43168</v>
      </c>
      <c r="B104" s="60">
        <v>4834</v>
      </c>
      <c r="C104" s="47" t="s">
        <v>9</v>
      </c>
      <c r="D104" s="48" t="s">
        <v>76</v>
      </c>
      <c r="E104" s="49">
        <v>35400</v>
      </c>
      <c r="F104" s="50">
        <v>35398</v>
      </c>
      <c r="G104" s="50">
        <v>1</v>
      </c>
    </row>
    <row r="105" spans="1:7" x14ac:dyDescent="0.25">
      <c r="A105" s="45">
        <v>42243</v>
      </c>
      <c r="B105" s="60">
        <v>3804</v>
      </c>
      <c r="C105" s="47" t="s">
        <v>9</v>
      </c>
      <c r="D105" s="48" t="s">
        <v>77</v>
      </c>
      <c r="E105" s="49">
        <v>32000</v>
      </c>
      <c r="F105" s="50">
        <v>31999</v>
      </c>
      <c r="G105" s="50">
        <v>1</v>
      </c>
    </row>
    <row r="106" spans="1:7" x14ac:dyDescent="0.25">
      <c r="A106" s="66">
        <v>42859</v>
      </c>
      <c r="B106" s="67">
        <v>4676</v>
      </c>
      <c r="C106" s="47" t="s">
        <v>9</v>
      </c>
      <c r="D106" s="68" t="s">
        <v>78</v>
      </c>
      <c r="E106" s="69">
        <v>19175</v>
      </c>
      <c r="F106" s="50">
        <v>19174</v>
      </c>
      <c r="G106" s="50">
        <v>1</v>
      </c>
    </row>
    <row r="107" spans="1:7" x14ac:dyDescent="0.25">
      <c r="A107" s="45">
        <v>42243</v>
      </c>
      <c r="B107" s="60">
        <v>3805</v>
      </c>
      <c r="C107" s="47" t="s">
        <v>9</v>
      </c>
      <c r="D107" s="48" t="s">
        <v>79</v>
      </c>
      <c r="E107" s="49">
        <v>6350</v>
      </c>
      <c r="F107" s="50">
        <v>6349</v>
      </c>
      <c r="G107" s="50">
        <v>1</v>
      </c>
    </row>
    <row r="108" spans="1:7" x14ac:dyDescent="0.25">
      <c r="A108" s="45">
        <v>43168</v>
      </c>
      <c r="B108" s="60">
        <v>4835</v>
      </c>
      <c r="C108" s="47" t="s">
        <v>9</v>
      </c>
      <c r="D108" s="48" t="s">
        <v>80</v>
      </c>
      <c r="E108" s="49">
        <v>6490</v>
      </c>
      <c r="F108" s="50">
        <v>6488</v>
      </c>
      <c r="G108" s="50">
        <v>1</v>
      </c>
    </row>
    <row r="109" spans="1:7" x14ac:dyDescent="0.25">
      <c r="A109" s="66">
        <v>40476</v>
      </c>
      <c r="B109" s="67">
        <v>2674</v>
      </c>
      <c r="C109" s="47" t="s">
        <v>9</v>
      </c>
      <c r="D109" s="68" t="s">
        <v>81</v>
      </c>
      <c r="E109" s="69">
        <v>16458.740000000002</v>
      </c>
      <c r="F109" s="50">
        <v>16457.740000000002</v>
      </c>
      <c r="G109" s="50">
        <v>1</v>
      </c>
    </row>
    <row r="110" spans="1:7" x14ac:dyDescent="0.25">
      <c r="A110" s="45">
        <v>37991</v>
      </c>
      <c r="B110" s="60">
        <v>504</v>
      </c>
      <c r="C110" s="47" t="s">
        <v>9</v>
      </c>
      <c r="D110" s="48" t="s">
        <v>82</v>
      </c>
      <c r="E110" s="49">
        <v>1</v>
      </c>
      <c r="F110" s="50">
        <v>0</v>
      </c>
      <c r="G110" s="50">
        <v>1</v>
      </c>
    </row>
    <row r="111" spans="1:7" x14ac:dyDescent="0.25">
      <c r="A111" s="45">
        <v>37991</v>
      </c>
      <c r="B111" s="60">
        <v>900</v>
      </c>
      <c r="C111" s="47" t="s">
        <v>9</v>
      </c>
      <c r="D111" s="48" t="s">
        <v>83</v>
      </c>
      <c r="E111" s="49">
        <v>1</v>
      </c>
      <c r="F111" s="50">
        <v>0</v>
      </c>
      <c r="G111" s="50">
        <v>1</v>
      </c>
    </row>
    <row r="112" spans="1:7" x14ac:dyDescent="0.25">
      <c r="A112" s="66">
        <v>43252</v>
      </c>
      <c r="B112" s="67">
        <v>4912</v>
      </c>
      <c r="C112" s="47" t="s">
        <v>9</v>
      </c>
      <c r="D112" s="68" t="s">
        <v>84</v>
      </c>
      <c r="E112" s="69">
        <v>6726</v>
      </c>
      <c r="F112" s="50">
        <v>2914.6000000000004</v>
      </c>
      <c r="G112" s="50">
        <v>3811.3999999999996</v>
      </c>
    </row>
    <row r="113" spans="1:7" x14ac:dyDescent="0.25">
      <c r="A113" s="45">
        <v>40360</v>
      </c>
      <c r="B113" s="60">
        <v>2635</v>
      </c>
      <c r="C113" s="47" t="s">
        <v>9</v>
      </c>
      <c r="D113" s="48" t="s">
        <v>85</v>
      </c>
      <c r="E113" s="49">
        <v>7772</v>
      </c>
      <c r="F113" s="50">
        <v>7771</v>
      </c>
      <c r="G113" s="50">
        <v>1</v>
      </c>
    </row>
    <row r="114" spans="1:7" x14ac:dyDescent="0.25">
      <c r="A114" s="45">
        <v>43601</v>
      </c>
      <c r="B114" s="60">
        <v>5283</v>
      </c>
      <c r="C114" s="47" t="s">
        <v>9</v>
      </c>
      <c r="D114" s="48" t="s">
        <v>86</v>
      </c>
      <c r="E114" s="49">
        <v>14750</v>
      </c>
      <c r="F114" s="50">
        <v>5039.5833333333339</v>
      </c>
      <c r="G114" s="50">
        <v>9710.4166666666661</v>
      </c>
    </row>
    <row r="115" spans="1:7" x14ac:dyDescent="0.25">
      <c r="A115" s="45">
        <v>41676</v>
      </c>
      <c r="B115" s="60">
        <v>3137</v>
      </c>
      <c r="C115" s="47" t="s">
        <v>9</v>
      </c>
      <c r="D115" s="48" t="s">
        <v>87</v>
      </c>
      <c r="E115" s="49">
        <v>6995</v>
      </c>
      <c r="F115" s="50">
        <v>6994</v>
      </c>
      <c r="G115" s="50">
        <v>1</v>
      </c>
    </row>
    <row r="116" spans="1:7" x14ac:dyDescent="0.25">
      <c r="A116" s="45">
        <v>40185</v>
      </c>
      <c r="B116" s="60">
        <v>2654</v>
      </c>
      <c r="C116" s="47" t="s">
        <v>9</v>
      </c>
      <c r="D116" s="48" t="s">
        <v>88</v>
      </c>
      <c r="E116" s="49">
        <v>7772</v>
      </c>
      <c r="F116" s="50">
        <v>7771</v>
      </c>
      <c r="G116" s="50">
        <v>1</v>
      </c>
    </row>
    <row r="117" spans="1:7" x14ac:dyDescent="0.25">
      <c r="A117" s="45">
        <v>42287</v>
      </c>
      <c r="B117" s="60">
        <v>3880</v>
      </c>
      <c r="C117" s="47" t="s">
        <v>9</v>
      </c>
      <c r="D117" s="48" t="s">
        <v>89</v>
      </c>
      <c r="E117" s="49">
        <v>18785.599999999999</v>
      </c>
      <c r="F117" s="50">
        <v>13149.919999999998</v>
      </c>
      <c r="G117" s="50">
        <v>5635.68</v>
      </c>
    </row>
    <row r="118" spans="1:7" x14ac:dyDescent="0.25">
      <c r="A118" s="66">
        <v>42753</v>
      </c>
      <c r="B118" s="67">
        <v>4466</v>
      </c>
      <c r="C118" s="47" t="s">
        <v>9</v>
      </c>
      <c r="D118" s="68" t="s">
        <v>90</v>
      </c>
      <c r="E118" s="69">
        <v>4757.88</v>
      </c>
      <c r="F118" s="50">
        <v>4757.88</v>
      </c>
      <c r="G118" s="50">
        <v>1</v>
      </c>
    </row>
    <row r="119" spans="1:7" x14ac:dyDescent="0.25">
      <c r="A119" s="66">
        <v>42753</v>
      </c>
      <c r="B119" s="67">
        <v>4467</v>
      </c>
      <c r="C119" s="47" t="s">
        <v>9</v>
      </c>
      <c r="D119" s="68" t="s">
        <v>90</v>
      </c>
      <c r="E119" s="69">
        <v>8319</v>
      </c>
      <c r="F119" s="50">
        <v>4783.4250000000002</v>
      </c>
      <c r="G119" s="50">
        <v>3535.5749999999998</v>
      </c>
    </row>
    <row r="120" spans="1:7" x14ac:dyDescent="0.25">
      <c r="A120" s="45">
        <v>43790</v>
      </c>
      <c r="B120" s="60">
        <v>5314</v>
      </c>
      <c r="C120" s="47" t="s">
        <v>9</v>
      </c>
      <c r="D120" s="48" t="s">
        <v>91</v>
      </c>
      <c r="E120" s="49">
        <v>25960</v>
      </c>
      <c r="F120" s="50">
        <v>7571.666666666667</v>
      </c>
      <c r="G120" s="50">
        <v>18388.333333333332</v>
      </c>
    </row>
    <row r="121" spans="1:7" x14ac:dyDescent="0.25">
      <c r="A121" s="45">
        <v>40591</v>
      </c>
      <c r="B121" s="60">
        <v>2318</v>
      </c>
      <c r="C121" s="47" t="s">
        <v>9</v>
      </c>
      <c r="D121" s="48" t="s">
        <v>92</v>
      </c>
      <c r="E121" s="49">
        <v>1</v>
      </c>
      <c r="F121" s="50">
        <v>0</v>
      </c>
      <c r="G121" s="50">
        <v>1</v>
      </c>
    </row>
    <row r="122" spans="1:7" x14ac:dyDescent="0.25">
      <c r="A122" s="45">
        <v>40591</v>
      </c>
      <c r="B122" s="60">
        <v>2317</v>
      </c>
      <c r="C122" s="47" t="s">
        <v>9</v>
      </c>
      <c r="D122" s="48" t="s">
        <v>92</v>
      </c>
      <c r="E122" s="49">
        <v>1</v>
      </c>
      <c r="F122" s="50">
        <v>0</v>
      </c>
      <c r="G122" s="50">
        <v>1</v>
      </c>
    </row>
    <row r="123" spans="1:7" x14ac:dyDescent="0.25">
      <c r="A123" s="45">
        <v>37991</v>
      </c>
      <c r="B123" s="60">
        <v>1083</v>
      </c>
      <c r="C123" s="47" t="s">
        <v>9</v>
      </c>
      <c r="D123" s="48" t="s">
        <v>93</v>
      </c>
      <c r="E123" s="49">
        <v>1</v>
      </c>
      <c r="F123" s="50">
        <v>0</v>
      </c>
      <c r="G123" s="50">
        <v>1</v>
      </c>
    </row>
    <row r="124" spans="1:7" x14ac:dyDescent="0.25">
      <c r="A124" s="45">
        <v>37991</v>
      </c>
      <c r="B124" s="60">
        <v>2157</v>
      </c>
      <c r="C124" s="47" t="s">
        <v>9</v>
      </c>
      <c r="D124" s="48" t="s">
        <v>94</v>
      </c>
      <c r="E124" s="49">
        <v>1</v>
      </c>
      <c r="F124" s="50">
        <v>0</v>
      </c>
      <c r="G124" s="50">
        <v>1</v>
      </c>
    </row>
    <row r="125" spans="1:7" x14ac:dyDescent="0.25">
      <c r="A125" s="45">
        <v>37991</v>
      </c>
      <c r="B125" s="60">
        <v>1085</v>
      </c>
      <c r="C125" s="47" t="s">
        <v>9</v>
      </c>
      <c r="D125" s="48" t="s">
        <v>95</v>
      </c>
      <c r="E125" s="49">
        <v>1</v>
      </c>
      <c r="F125" s="50">
        <v>0</v>
      </c>
      <c r="G125" s="50">
        <v>1</v>
      </c>
    </row>
    <row r="126" spans="1:7" x14ac:dyDescent="0.25">
      <c r="A126" s="45">
        <v>42552</v>
      </c>
      <c r="B126" s="60">
        <v>3978</v>
      </c>
      <c r="C126" s="47" t="s">
        <v>9</v>
      </c>
      <c r="D126" s="48" t="s">
        <v>96</v>
      </c>
      <c r="E126" s="49">
        <v>1</v>
      </c>
      <c r="F126" s="50">
        <v>0</v>
      </c>
      <c r="G126" s="50">
        <v>1</v>
      </c>
    </row>
    <row r="127" spans="1:7" x14ac:dyDescent="0.25">
      <c r="A127" s="45">
        <v>41682</v>
      </c>
      <c r="B127" s="60">
        <v>3138</v>
      </c>
      <c r="C127" s="47" t="s">
        <v>9</v>
      </c>
      <c r="D127" s="48" t="s">
        <v>97</v>
      </c>
      <c r="E127" s="49">
        <v>27499.99</v>
      </c>
      <c r="F127" s="50">
        <v>27498.99</v>
      </c>
      <c r="G127" s="50">
        <v>1</v>
      </c>
    </row>
    <row r="128" spans="1:7" x14ac:dyDescent="0.25">
      <c r="A128" s="45">
        <v>42668</v>
      </c>
      <c r="B128" s="60">
        <v>4318</v>
      </c>
      <c r="C128" s="47" t="s">
        <v>9</v>
      </c>
      <c r="D128" s="48" t="s">
        <v>68</v>
      </c>
      <c r="E128" s="49">
        <v>2065</v>
      </c>
      <c r="F128" s="50">
        <f>[1]ALMACEN!K1</f>
        <v>1239</v>
      </c>
      <c r="G128" s="50">
        <f>[1]ALMACEN!L1</f>
        <v>826</v>
      </c>
    </row>
    <row r="129" spans="1:7" x14ac:dyDescent="0.25">
      <c r="A129" s="45">
        <v>42639</v>
      </c>
      <c r="B129" s="60">
        <v>4416</v>
      </c>
      <c r="C129" s="47" t="s">
        <v>9</v>
      </c>
      <c r="D129" s="48" t="s">
        <v>98</v>
      </c>
      <c r="E129" s="49">
        <v>3186</v>
      </c>
      <c r="F129" s="50">
        <f>[1]ALMACEN!K2</f>
        <v>1938.15</v>
      </c>
      <c r="G129" s="50">
        <f>[1]ALMACEN!L2</f>
        <v>1247.8499999999999</v>
      </c>
    </row>
    <row r="131" spans="1:7" x14ac:dyDescent="0.25">
      <c r="A131" s="57" t="s">
        <v>31</v>
      </c>
      <c r="B131" s="212" t="s">
        <v>723</v>
      </c>
      <c r="C131" s="212"/>
      <c r="E131" s="59"/>
      <c r="F131" s="59"/>
      <c r="G131" s="56"/>
    </row>
    <row r="132" spans="1:7" ht="12.75" x14ac:dyDescent="0.2">
      <c r="A132" s="215" t="s">
        <v>1</v>
      </c>
      <c r="B132" s="215"/>
      <c r="C132" s="215"/>
      <c r="D132" s="215"/>
      <c r="E132" s="215"/>
      <c r="F132" s="215"/>
      <c r="G132" s="215"/>
    </row>
    <row r="133" spans="1:7" ht="31.5" x14ac:dyDescent="0.2">
      <c r="A133" s="28" t="s">
        <v>2</v>
      </c>
      <c r="B133" s="29" t="s">
        <v>3</v>
      </c>
      <c r="C133" s="30" t="s">
        <v>4</v>
      </c>
      <c r="D133" s="29" t="s">
        <v>5</v>
      </c>
      <c r="E133" s="31" t="s">
        <v>6</v>
      </c>
      <c r="F133" s="32" t="s">
        <v>7</v>
      </c>
      <c r="G133" s="32" t="s">
        <v>8</v>
      </c>
    </row>
    <row r="134" spans="1:7" x14ac:dyDescent="0.25">
      <c r="A134" s="45">
        <v>42095</v>
      </c>
      <c r="B134" s="60">
        <v>3577</v>
      </c>
      <c r="C134" s="47" t="s">
        <v>9</v>
      </c>
      <c r="D134" s="48" t="s">
        <v>101</v>
      </c>
      <c r="E134" s="49">
        <v>32034.99</v>
      </c>
      <c r="F134" s="50">
        <v>32033.99</v>
      </c>
      <c r="G134" s="50">
        <v>1</v>
      </c>
    </row>
    <row r="135" spans="1:7" x14ac:dyDescent="0.25">
      <c r="A135" s="45">
        <v>42639</v>
      </c>
      <c r="B135" s="60">
        <v>4278</v>
      </c>
      <c r="C135" s="47" t="s">
        <v>9</v>
      </c>
      <c r="D135" s="48" t="s">
        <v>102</v>
      </c>
      <c r="E135" s="49">
        <v>308354.06</v>
      </c>
      <c r="F135" s="50">
        <v>187582.05316666665</v>
      </c>
      <c r="G135" s="50">
        <v>120772.00683333335</v>
      </c>
    </row>
    <row r="136" spans="1:7" x14ac:dyDescent="0.25">
      <c r="A136" s="45">
        <v>37991</v>
      </c>
      <c r="B136" s="60">
        <v>54</v>
      </c>
      <c r="C136" s="47" t="s">
        <v>9</v>
      </c>
      <c r="D136" s="48" t="s">
        <v>82</v>
      </c>
      <c r="E136" s="49">
        <v>1</v>
      </c>
      <c r="F136" s="50">
        <v>0</v>
      </c>
      <c r="G136" s="50">
        <v>1</v>
      </c>
    </row>
    <row r="137" spans="1:7" x14ac:dyDescent="0.25">
      <c r="A137" s="45">
        <v>37991</v>
      </c>
      <c r="B137" s="60">
        <v>670</v>
      </c>
      <c r="C137" s="47" t="s">
        <v>9</v>
      </c>
      <c r="D137" s="48" t="s">
        <v>103</v>
      </c>
      <c r="E137" s="49">
        <v>1</v>
      </c>
      <c r="F137" s="50">
        <v>0</v>
      </c>
      <c r="G137" s="50">
        <v>1</v>
      </c>
    </row>
    <row r="138" spans="1:7" x14ac:dyDescent="0.25">
      <c r="A138" s="45">
        <v>38847</v>
      </c>
      <c r="B138" s="60">
        <v>358</v>
      </c>
      <c r="C138" s="47" t="s">
        <v>9</v>
      </c>
      <c r="D138" s="48" t="s">
        <v>104</v>
      </c>
      <c r="E138" s="49">
        <v>9628</v>
      </c>
      <c r="F138" s="50">
        <v>9627</v>
      </c>
      <c r="G138" s="50">
        <v>1</v>
      </c>
    </row>
    <row r="139" spans="1:7" x14ac:dyDescent="0.25">
      <c r="A139" s="45">
        <v>41976</v>
      </c>
      <c r="B139" s="60">
        <v>4608</v>
      </c>
      <c r="C139" s="47" t="s">
        <v>9</v>
      </c>
      <c r="D139" s="48" t="s">
        <v>105</v>
      </c>
      <c r="E139" s="49">
        <v>11500</v>
      </c>
      <c r="F139" s="50">
        <v>9008.3333333333321</v>
      </c>
      <c r="G139" s="50">
        <v>2491.6666666666679</v>
      </c>
    </row>
    <row r="140" spans="1:7" x14ac:dyDescent="0.25">
      <c r="A140" s="45">
        <v>42951</v>
      </c>
      <c r="B140" s="60">
        <v>4724</v>
      </c>
      <c r="C140" s="47" t="s">
        <v>9</v>
      </c>
      <c r="D140" s="48" t="s">
        <v>106</v>
      </c>
      <c r="E140" s="49">
        <v>20797.5</v>
      </c>
      <c r="F140" s="50">
        <v>20797.5</v>
      </c>
      <c r="G140" s="50">
        <v>1</v>
      </c>
    </row>
    <row r="141" spans="1:7" x14ac:dyDescent="0.25">
      <c r="A141" s="45">
        <v>42830</v>
      </c>
      <c r="B141" s="60">
        <v>4644</v>
      </c>
      <c r="C141" s="47" t="s">
        <v>9</v>
      </c>
      <c r="D141" s="48" t="s">
        <v>107</v>
      </c>
      <c r="E141" s="49">
        <v>7316</v>
      </c>
      <c r="F141" s="50">
        <v>4023.8</v>
      </c>
      <c r="G141" s="50">
        <v>3292.2</v>
      </c>
    </row>
    <row r="142" spans="1:7" x14ac:dyDescent="0.25">
      <c r="A142" s="45">
        <v>43762</v>
      </c>
      <c r="B142" s="60">
        <v>5297</v>
      </c>
      <c r="C142" s="47" t="s">
        <v>9</v>
      </c>
      <c r="D142" s="48" t="s">
        <v>108</v>
      </c>
      <c r="E142" s="49">
        <v>5664</v>
      </c>
      <c r="F142" s="50">
        <v>1699.1999999999998</v>
      </c>
      <c r="G142" s="50">
        <v>3964.8</v>
      </c>
    </row>
    <row r="143" spans="1:7" x14ac:dyDescent="0.25">
      <c r="A143" s="45">
        <v>39618</v>
      </c>
      <c r="B143" s="60">
        <v>1230</v>
      </c>
      <c r="C143" s="47" t="s">
        <v>9</v>
      </c>
      <c r="D143" s="48" t="s">
        <v>109</v>
      </c>
      <c r="E143" s="49">
        <v>2100</v>
      </c>
      <c r="F143" s="50">
        <v>2099</v>
      </c>
      <c r="G143" s="50">
        <v>1</v>
      </c>
    </row>
    <row r="144" spans="1:7" x14ac:dyDescent="0.25">
      <c r="A144" s="45">
        <v>42214</v>
      </c>
      <c r="B144" s="60">
        <v>3790</v>
      </c>
      <c r="C144" s="47" t="s">
        <v>9</v>
      </c>
      <c r="D144" s="48" t="s">
        <v>110</v>
      </c>
      <c r="E144" s="49">
        <v>1351.12</v>
      </c>
      <c r="F144" s="50">
        <v>1350.12</v>
      </c>
      <c r="G144" s="50">
        <v>1</v>
      </c>
    </row>
    <row r="145" spans="1:7" x14ac:dyDescent="0.25">
      <c r="A145" s="45">
        <v>39868</v>
      </c>
      <c r="B145" s="60">
        <v>169</v>
      </c>
      <c r="C145" s="47" t="s">
        <v>9</v>
      </c>
      <c r="D145" s="48" t="s">
        <v>111</v>
      </c>
      <c r="E145" s="49">
        <v>1</v>
      </c>
      <c r="F145" s="50">
        <v>0</v>
      </c>
      <c r="G145" s="50">
        <v>1</v>
      </c>
    </row>
    <row r="146" spans="1:7" x14ac:dyDescent="0.25">
      <c r="A146" s="45">
        <v>43587</v>
      </c>
      <c r="B146" s="60">
        <v>5185</v>
      </c>
      <c r="C146" s="47" t="s">
        <v>9</v>
      </c>
      <c r="D146" s="48" t="s">
        <v>112</v>
      </c>
      <c r="E146" s="49">
        <v>16848.04</v>
      </c>
      <c r="F146" s="50">
        <f>[1]ARCHIVO!K1</f>
        <v>5756.4136666666673</v>
      </c>
      <c r="G146" s="50">
        <f>[1]ARCHIVO!L1</f>
        <v>11091.626333333334</v>
      </c>
    </row>
    <row r="147" spans="1:7" x14ac:dyDescent="0.25">
      <c r="A147" s="45"/>
      <c r="B147" s="60"/>
      <c r="C147" s="47" t="s">
        <v>9</v>
      </c>
      <c r="D147" s="48"/>
      <c r="E147" s="49"/>
      <c r="F147" s="50"/>
      <c r="G147" s="50"/>
    </row>
    <row r="148" spans="1:7" x14ac:dyDescent="0.25">
      <c r="A148" s="57" t="s">
        <v>31</v>
      </c>
      <c r="B148" s="212" t="s">
        <v>129</v>
      </c>
      <c r="C148" s="212"/>
      <c r="E148" s="59"/>
      <c r="F148" s="59"/>
      <c r="G148" s="56"/>
    </row>
    <row r="149" spans="1:7" ht="12.75" x14ac:dyDescent="0.2">
      <c r="A149" s="215" t="s">
        <v>1</v>
      </c>
      <c r="B149" s="215"/>
      <c r="C149" s="215"/>
      <c r="D149" s="215"/>
      <c r="E149" s="215"/>
      <c r="F149" s="215"/>
      <c r="G149" s="215"/>
    </row>
    <row r="150" spans="1:7" ht="31.5" x14ac:dyDescent="0.2">
      <c r="A150" s="28" t="s">
        <v>2</v>
      </c>
      <c r="B150" s="29" t="s">
        <v>3</v>
      </c>
      <c r="C150" s="30" t="s">
        <v>4</v>
      </c>
      <c r="D150" s="29" t="s">
        <v>5</v>
      </c>
      <c r="E150" s="31" t="s">
        <v>6</v>
      </c>
      <c r="F150" s="32" t="s">
        <v>7</v>
      </c>
      <c r="G150" s="32" t="s">
        <v>8</v>
      </c>
    </row>
    <row r="151" spans="1:7" x14ac:dyDescent="0.25">
      <c r="A151" s="45">
        <v>40360</v>
      </c>
      <c r="B151" s="60">
        <v>2569</v>
      </c>
      <c r="C151" s="47" t="s">
        <v>9</v>
      </c>
      <c r="D151" s="48" t="s">
        <v>114</v>
      </c>
      <c r="E151" s="49">
        <v>20000</v>
      </c>
      <c r="F151" s="50">
        <v>19999</v>
      </c>
      <c r="G151" s="50">
        <v>1</v>
      </c>
    </row>
    <row r="152" spans="1:7" x14ac:dyDescent="0.25">
      <c r="A152" s="45">
        <v>40360</v>
      </c>
      <c r="B152" s="60">
        <v>2585</v>
      </c>
      <c r="C152" s="47" t="s">
        <v>9</v>
      </c>
      <c r="D152" s="48" t="s">
        <v>115</v>
      </c>
      <c r="E152" s="49">
        <v>9431.25</v>
      </c>
      <c r="F152" s="50">
        <v>9430.25</v>
      </c>
      <c r="G152" s="50">
        <v>1</v>
      </c>
    </row>
    <row r="153" spans="1:7" x14ac:dyDescent="0.25">
      <c r="A153" s="45">
        <v>40360</v>
      </c>
      <c r="B153" s="60">
        <v>2592</v>
      </c>
      <c r="C153" s="47" t="s">
        <v>9</v>
      </c>
      <c r="D153" s="48" t="s">
        <v>116</v>
      </c>
      <c r="E153" s="49">
        <v>9431.25</v>
      </c>
      <c r="F153" s="50">
        <v>9430.25</v>
      </c>
      <c r="G153" s="50">
        <v>1</v>
      </c>
    </row>
    <row r="154" spans="1:7" x14ac:dyDescent="0.25">
      <c r="A154" s="45">
        <v>40360</v>
      </c>
      <c r="B154" s="60">
        <v>2591</v>
      </c>
      <c r="C154" s="47" t="s">
        <v>9</v>
      </c>
      <c r="D154" s="48" t="s">
        <v>117</v>
      </c>
      <c r="E154" s="49">
        <v>9431</v>
      </c>
      <c r="F154" s="50">
        <v>9430</v>
      </c>
      <c r="G154" s="50">
        <v>1</v>
      </c>
    </row>
    <row r="155" spans="1:7" x14ac:dyDescent="0.25">
      <c r="A155" s="45">
        <v>40360</v>
      </c>
      <c r="B155" s="60">
        <v>2584</v>
      </c>
      <c r="C155" s="47" t="s">
        <v>9</v>
      </c>
      <c r="D155" s="48" t="s">
        <v>117</v>
      </c>
      <c r="E155" s="49">
        <v>9431.25</v>
      </c>
      <c r="F155" s="50">
        <v>9430.25</v>
      </c>
      <c r="G155" s="50">
        <v>1</v>
      </c>
    </row>
    <row r="156" spans="1:7" x14ac:dyDescent="0.25">
      <c r="A156" s="45">
        <v>40360</v>
      </c>
      <c r="B156" s="60">
        <v>2586</v>
      </c>
      <c r="C156" s="47" t="s">
        <v>9</v>
      </c>
      <c r="D156" s="48" t="s">
        <v>117</v>
      </c>
      <c r="E156" s="49">
        <v>9431.25</v>
      </c>
      <c r="F156" s="50">
        <v>9430.25</v>
      </c>
      <c r="G156" s="50">
        <v>1</v>
      </c>
    </row>
    <row r="157" spans="1:7" x14ac:dyDescent="0.25">
      <c r="A157" s="45">
        <v>40360</v>
      </c>
      <c r="B157" s="60">
        <v>2587</v>
      </c>
      <c r="C157" s="47" t="s">
        <v>9</v>
      </c>
      <c r="D157" s="48" t="s">
        <v>117</v>
      </c>
      <c r="E157" s="49">
        <v>9431.25</v>
      </c>
      <c r="F157" s="50">
        <v>9430.25</v>
      </c>
      <c r="G157" s="50">
        <v>1</v>
      </c>
    </row>
    <row r="158" spans="1:7" x14ac:dyDescent="0.25">
      <c r="A158" s="45">
        <v>40360</v>
      </c>
      <c r="B158" s="60">
        <v>2589</v>
      </c>
      <c r="C158" s="47" t="s">
        <v>9</v>
      </c>
      <c r="D158" s="48" t="s">
        <v>117</v>
      </c>
      <c r="E158" s="49">
        <v>9431.25</v>
      </c>
      <c r="F158" s="50">
        <v>9430.25</v>
      </c>
      <c r="G158" s="50">
        <v>1</v>
      </c>
    </row>
    <row r="159" spans="1:7" x14ac:dyDescent="0.25">
      <c r="A159" s="45">
        <v>40360</v>
      </c>
      <c r="B159" s="60">
        <v>2593</v>
      </c>
      <c r="C159" s="47" t="s">
        <v>9</v>
      </c>
      <c r="D159" s="48" t="s">
        <v>117</v>
      </c>
      <c r="E159" s="49">
        <v>9431.25</v>
      </c>
      <c r="F159" s="50">
        <v>9430.25</v>
      </c>
      <c r="G159" s="50">
        <v>1</v>
      </c>
    </row>
    <row r="160" spans="1:7" x14ac:dyDescent="0.25">
      <c r="A160" s="45">
        <v>40360</v>
      </c>
      <c r="B160" s="60">
        <v>2594</v>
      </c>
      <c r="C160" s="47" t="s">
        <v>9</v>
      </c>
      <c r="D160" s="48" t="s">
        <v>117</v>
      </c>
      <c r="E160" s="49">
        <v>9431.25</v>
      </c>
      <c r="F160" s="50">
        <v>9430.25</v>
      </c>
      <c r="G160" s="50">
        <v>1</v>
      </c>
    </row>
    <row r="161" spans="1:7" x14ac:dyDescent="0.25">
      <c r="A161" s="45">
        <v>40360</v>
      </c>
      <c r="B161" s="60">
        <v>2595</v>
      </c>
      <c r="C161" s="47" t="s">
        <v>9</v>
      </c>
      <c r="D161" s="48" t="s">
        <v>117</v>
      </c>
      <c r="E161" s="49">
        <v>9431.25</v>
      </c>
      <c r="F161" s="50">
        <v>9430.25</v>
      </c>
      <c r="G161" s="50">
        <v>1</v>
      </c>
    </row>
    <row r="162" spans="1:7" x14ac:dyDescent="0.25">
      <c r="A162" s="45">
        <v>40360</v>
      </c>
      <c r="B162" s="60">
        <v>2596</v>
      </c>
      <c r="C162" s="47" t="s">
        <v>9</v>
      </c>
      <c r="D162" s="48" t="s">
        <v>118</v>
      </c>
      <c r="E162" s="49">
        <v>9431.25</v>
      </c>
      <c r="F162" s="50">
        <v>9430.25</v>
      </c>
      <c r="G162" s="50">
        <v>1</v>
      </c>
    </row>
    <row r="163" spans="1:7" x14ac:dyDescent="0.25">
      <c r="A163" s="45">
        <v>40360</v>
      </c>
      <c r="B163" s="60">
        <v>2599</v>
      </c>
      <c r="C163" s="47" t="s">
        <v>9</v>
      </c>
      <c r="D163" s="48" t="s">
        <v>118</v>
      </c>
      <c r="E163" s="49">
        <v>9431.25</v>
      </c>
      <c r="F163" s="50">
        <v>9430.25</v>
      </c>
      <c r="G163" s="50">
        <v>1</v>
      </c>
    </row>
    <row r="164" spans="1:7" x14ac:dyDescent="0.25">
      <c r="A164" s="45">
        <v>40360</v>
      </c>
      <c r="B164" s="60">
        <v>2673</v>
      </c>
      <c r="C164" s="47" t="s">
        <v>9</v>
      </c>
      <c r="D164" s="48" t="s">
        <v>118</v>
      </c>
      <c r="E164" s="49">
        <v>9431</v>
      </c>
      <c r="F164" s="50">
        <v>9430</v>
      </c>
      <c r="G164" s="50">
        <v>1</v>
      </c>
    </row>
    <row r="165" spans="1:7" x14ac:dyDescent="0.25">
      <c r="A165" s="45">
        <v>40360</v>
      </c>
      <c r="B165" s="60">
        <v>2590</v>
      </c>
      <c r="C165" s="47" t="s">
        <v>9</v>
      </c>
      <c r="D165" s="48" t="s">
        <v>119</v>
      </c>
      <c r="E165" s="49">
        <v>9431.25</v>
      </c>
      <c r="F165" s="50">
        <v>9430.25</v>
      </c>
      <c r="G165" s="50">
        <v>1</v>
      </c>
    </row>
    <row r="166" spans="1:7" x14ac:dyDescent="0.25">
      <c r="A166" s="45">
        <v>40360</v>
      </c>
      <c r="B166" s="60">
        <v>2598</v>
      </c>
      <c r="C166" s="47" t="s">
        <v>9</v>
      </c>
      <c r="D166" s="48" t="s">
        <v>120</v>
      </c>
      <c r="E166" s="49">
        <v>9431.25</v>
      </c>
      <c r="F166" s="50">
        <v>9430.25</v>
      </c>
      <c r="G166" s="50">
        <v>1</v>
      </c>
    </row>
    <row r="167" spans="1:7" x14ac:dyDescent="0.25">
      <c r="A167" s="45">
        <v>40360</v>
      </c>
      <c r="B167" s="60">
        <v>2605</v>
      </c>
      <c r="C167" s="47" t="s">
        <v>9</v>
      </c>
      <c r="D167" s="48" t="s">
        <v>121</v>
      </c>
      <c r="E167" s="49">
        <v>12000</v>
      </c>
      <c r="F167" s="50">
        <v>11999</v>
      </c>
      <c r="G167" s="50">
        <v>1</v>
      </c>
    </row>
    <row r="168" spans="1:7" x14ac:dyDescent="0.25">
      <c r="A168" s="45">
        <v>40360</v>
      </c>
      <c r="B168" s="60">
        <v>2606</v>
      </c>
      <c r="C168" s="47" t="s">
        <v>9</v>
      </c>
      <c r="D168" s="48" t="s">
        <v>121</v>
      </c>
      <c r="E168" s="49">
        <v>12000</v>
      </c>
      <c r="F168" s="50">
        <v>11999</v>
      </c>
      <c r="G168" s="50">
        <v>1</v>
      </c>
    </row>
    <row r="169" spans="1:7" x14ac:dyDescent="0.25">
      <c r="A169" s="45">
        <v>44482</v>
      </c>
      <c r="B169" s="60">
        <v>5369</v>
      </c>
      <c r="C169" s="47" t="s">
        <v>9</v>
      </c>
      <c r="D169" s="48" t="s">
        <v>122</v>
      </c>
      <c r="E169" s="49">
        <v>57820</v>
      </c>
      <c r="F169" s="50">
        <v>5782</v>
      </c>
      <c r="G169" s="50">
        <v>52038</v>
      </c>
    </row>
    <row r="170" spans="1:7" x14ac:dyDescent="0.25">
      <c r="A170" s="45">
        <v>40360</v>
      </c>
      <c r="B170" s="60">
        <v>2315</v>
      </c>
      <c r="C170" s="47" t="s">
        <v>9</v>
      </c>
      <c r="D170" s="48" t="s">
        <v>123</v>
      </c>
      <c r="E170" s="49">
        <v>52000</v>
      </c>
      <c r="F170" s="50">
        <v>51999</v>
      </c>
      <c r="G170" s="50">
        <v>1</v>
      </c>
    </row>
    <row r="171" spans="1:7" x14ac:dyDescent="0.25">
      <c r="A171" s="45">
        <v>37991</v>
      </c>
      <c r="B171" s="60">
        <v>688</v>
      </c>
      <c r="C171" s="47" t="s">
        <v>9</v>
      </c>
      <c r="D171" s="48" t="s">
        <v>124</v>
      </c>
      <c r="E171" s="49">
        <v>1</v>
      </c>
      <c r="F171" s="50">
        <v>0</v>
      </c>
      <c r="G171" s="50">
        <v>1</v>
      </c>
    </row>
    <row r="172" spans="1:7" x14ac:dyDescent="0.25">
      <c r="A172" s="45">
        <v>42612</v>
      </c>
      <c r="B172" s="60">
        <v>4196</v>
      </c>
      <c r="C172" s="47" t="s">
        <v>9</v>
      </c>
      <c r="D172" s="48" t="s">
        <v>125</v>
      </c>
      <c r="E172" s="49">
        <v>5310</v>
      </c>
      <c r="F172" s="50">
        <v>5308</v>
      </c>
      <c r="G172" s="50">
        <v>1</v>
      </c>
    </row>
    <row r="173" spans="1:7" x14ac:dyDescent="0.25">
      <c r="B173" s="70" t="s">
        <v>113</v>
      </c>
      <c r="C173" s="47" t="s">
        <v>9</v>
      </c>
      <c r="D173" s="48" t="s">
        <v>126</v>
      </c>
    </row>
    <row r="174" spans="1:7" x14ac:dyDescent="0.25">
      <c r="A174" s="45">
        <v>42923</v>
      </c>
      <c r="B174" s="60">
        <v>4727</v>
      </c>
      <c r="C174" s="47" t="s">
        <v>9</v>
      </c>
      <c r="D174" s="48" t="s">
        <v>127</v>
      </c>
      <c r="E174" s="49">
        <v>5718.28</v>
      </c>
      <c r="F174" s="50">
        <v>3002.0969999999998</v>
      </c>
      <c r="G174" s="50">
        <v>2716.183</v>
      </c>
    </row>
    <row r="175" spans="1:7" x14ac:dyDescent="0.25">
      <c r="A175" s="45">
        <v>42627</v>
      </c>
      <c r="B175" s="60">
        <v>4276</v>
      </c>
      <c r="C175" s="47" t="s">
        <v>9</v>
      </c>
      <c r="D175" s="48" t="s">
        <v>128</v>
      </c>
      <c r="E175" s="49">
        <v>34810</v>
      </c>
      <c r="F175" s="50">
        <v>21176.083333333332</v>
      </c>
      <c r="G175" s="50">
        <v>13633.916666666668</v>
      </c>
    </row>
    <row r="176" spans="1:7" x14ac:dyDescent="0.25">
      <c r="A176" s="45">
        <v>40351</v>
      </c>
      <c r="B176" s="60">
        <v>2141</v>
      </c>
      <c r="C176" s="47" t="s">
        <v>9</v>
      </c>
      <c r="D176" s="48" t="s">
        <v>130</v>
      </c>
      <c r="E176" s="49">
        <v>8797.5</v>
      </c>
      <c r="F176" s="50">
        <f>'[1]COMISION AER.'!K1</f>
        <v>8796.5</v>
      </c>
      <c r="G176" s="50">
        <f>'[1]COMISION AER.'!L1</f>
        <v>1</v>
      </c>
    </row>
    <row r="177" spans="1:7" x14ac:dyDescent="0.25">
      <c r="A177" s="45">
        <v>42198</v>
      </c>
      <c r="B177" s="60">
        <v>3770</v>
      </c>
      <c r="C177" s="47" t="s">
        <v>9</v>
      </c>
      <c r="D177" s="48" t="s">
        <v>131</v>
      </c>
      <c r="E177" s="49">
        <v>25842</v>
      </c>
      <c r="F177" s="50">
        <f>'[1]COMISION AER.'!K2</f>
        <v>18735.45</v>
      </c>
      <c r="G177" s="50">
        <f>'[1]COMISION AER.'!L2</f>
        <v>7106.5499999999993</v>
      </c>
    </row>
    <row r="178" spans="1:7" x14ac:dyDescent="0.25">
      <c r="A178" s="45">
        <v>42702</v>
      </c>
      <c r="B178" s="60">
        <v>4409</v>
      </c>
      <c r="C178" s="47" t="s">
        <v>9</v>
      </c>
      <c r="D178" s="48" t="s">
        <v>132</v>
      </c>
      <c r="E178" s="49">
        <v>4450</v>
      </c>
      <c r="F178" s="50">
        <f>'[1]COMISION AER.'!K3</f>
        <v>4449</v>
      </c>
      <c r="G178" s="50">
        <f>'[1]COMISION AER.'!L3</f>
        <v>1</v>
      </c>
    </row>
    <row r="179" spans="1:7" x14ac:dyDescent="0.25">
      <c r="A179" s="45">
        <v>40185</v>
      </c>
      <c r="B179" s="60">
        <v>2428</v>
      </c>
      <c r="C179" s="47" t="s">
        <v>9</v>
      </c>
      <c r="D179" s="48" t="s">
        <v>133</v>
      </c>
      <c r="E179" s="49">
        <v>23014.98</v>
      </c>
      <c r="F179" s="50">
        <f>'[1]COMISION AER.'!K4</f>
        <v>23013.98</v>
      </c>
      <c r="G179" s="50">
        <f>'[1]COMISION AER.'!L4</f>
        <v>1</v>
      </c>
    </row>
    <row r="180" spans="1:7" x14ac:dyDescent="0.25">
      <c r="A180" s="45">
        <v>43616</v>
      </c>
      <c r="B180" s="60">
        <v>5226</v>
      </c>
      <c r="C180" s="47" t="s">
        <v>9</v>
      </c>
      <c r="D180" s="48" t="s">
        <v>134</v>
      </c>
      <c r="E180" s="49">
        <v>23800</v>
      </c>
      <c r="F180" s="50">
        <f>'[1]COMISION AER.'!K5</f>
        <v>23800</v>
      </c>
      <c r="G180" s="50">
        <f>'[1]COMISION AER.'!L5</f>
        <v>1</v>
      </c>
    </row>
    <row r="181" spans="1:7" x14ac:dyDescent="0.25">
      <c r="A181" s="45">
        <v>42281</v>
      </c>
      <c r="B181" s="60">
        <v>3623</v>
      </c>
      <c r="C181" s="47" t="s">
        <v>9</v>
      </c>
      <c r="D181" s="48" t="s">
        <v>135</v>
      </c>
      <c r="E181" s="49">
        <v>5586.42</v>
      </c>
      <c r="F181" s="50">
        <f>'[1]COMISION AER.'!K6</f>
        <v>5585.42</v>
      </c>
      <c r="G181" s="50">
        <f>'[1]COMISION AER.'!L6</f>
        <v>1</v>
      </c>
    </row>
    <row r="182" spans="1:7" x14ac:dyDescent="0.25">
      <c r="A182" s="45">
        <v>42627</v>
      </c>
      <c r="B182" s="60">
        <v>4274</v>
      </c>
      <c r="C182" s="47" t="s">
        <v>9</v>
      </c>
      <c r="D182" s="48" t="s">
        <v>136</v>
      </c>
      <c r="E182" s="49">
        <v>12667.3</v>
      </c>
      <c r="F182" s="50">
        <f>'[1]COMISION AER.'!K7</f>
        <v>7705.9408333333331</v>
      </c>
      <c r="G182" s="50">
        <f>'[1]COMISION AER.'!L7</f>
        <v>4961.3591666666662</v>
      </c>
    </row>
    <row r="183" spans="1:7" x14ac:dyDescent="0.25">
      <c r="A183" s="45">
        <v>40360</v>
      </c>
      <c r="B183" s="60">
        <v>2506</v>
      </c>
      <c r="C183" s="47" t="s">
        <v>9</v>
      </c>
      <c r="D183" s="48" t="s">
        <v>137</v>
      </c>
      <c r="E183" s="49">
        <v>4060</v>
      </c>
      <c r="F183" s="50">
        <f>'[1]COMISION AER.'!K8</f>
        <v>4059</v>
      </c>
      <c r="G183" s="50">
        <f>'[1]COMISION AER.'!L8</f>
        <v>1</v>
      </c>
    </row>
    <row r="184" spans="1:7" x14ac:dyDescent="0.25">
      <c r="A184" s="45">
        <v>43227</v>
      </c>
      <c r="B184" s="60">
        <v>4876</v>
      </c>
      <c r="C184" s="47" t="s">
        <v>9</v>
      </c>
      <c r="D184" s="48" t="s">
        <v>138</v>
      </c>
      <c r="E184" s="49">
        <v>49560</v>
      </c>
      <c r="F184" s="50">
        <f>'[1]COMISION AER.'!K9</f>
        <v>49558</v>
      </c>
      <c r="G184" s="50">
        <f>'[1]COMISION AER.'!L9</f>
        <v>1</v>
      </c>
    </row>
    <row r="185" spans="1:7" x14ac:dyDescent="0.25">
      <c r="A185" s="45">
        <v>43228</v>
      </c>
      <c r="B185" s="60">
        <v>4874</v>
      </c>
      <c r="C185" s="47" t="s">
        <v>9</v>
      </c>
      <c r="D185" s="48" t="s">
        <v>139</v>
      </c>
      <c r="E185" s="49">
        <v>22117.919999999998</v>
      </c>
      <c r="F185" s="50">
        <f>'[1]COMISION AER.'!K10</f>
        <v>9768.7479999999996</v>
      </c>
      <c r="G185" s="50">
        <f>'[1]COMISION AER.'!L10</f>
        <v>12349.171999999999</v>
      </c>
    </row>
    <row r="186" spans="1:7" x14ac:dyDescent="0.25">
      <c r="A186" s="45">
        <v>43252</v>
      </c>
      <c r="B186" s="60">
        <v>4910</v>
      </c>
      <c r="C186" s="47" t="s">
        <v>9</v>
      </c>
      <c r="D186" s="48" t="s">
        <v>84</v>
      </c>
      <c r="E186" s="49">
        <v>5782</v>
      </c>
      <c r="F186" s="50">
        <f>'[1]COMISION AER.'!K11</f>
        <v>2505.5333333333338</v>
      </c>
      <c r="G186" s="50">
        <f>'[1]COMISION AER.'!L11</f>
        <v>3276.4666666666662</v>
      </c>
    </row>
    <row r="187" spans="1:7" x14ac:dyDescent="0.25">
      <c r="A187" s="45">
        <v>42627</v>
      </c>
      <c r="B187" s="60">
        <v>4273</v>
      </c>
      <c r="C187" s="47" t="s">
        <v>9</v>
      </c>
      <c r="D187" s="48" t="s">
        <v>136</v>
      </c>
      <c r="E187" s="49">
        <v>12667.3</v>
      </c>
      <c r="F187" s="50">
        <f>'[1]COMISION AER.'!K12</f>
        <v>7705.9408333333331</v>
      </c>
      <c r="G187" s="50">
        <f>'[1]COMISION AER.'!L12</f>
        <v>4961.3591666666662</v>
      </c>
    </row>
    <row r="188" spans="1:7" x14ac:dyDescent="0.25">
      <c r="A188" s="45">
        <v>40372</v>
      </c>
      <c r="B188" s="60">
        <v>2209</v>
      </c>
      <c r="C188" s="47" t="s">
        <v>9</v>
      </c>
      <c r="D188" s="48" t="s">
        <v>440</v>
      </c>
      <c r="E188" s="50">
        <v>27066.35</v>
      </c>
      <c r="F188" s="50">
        <v>27065.35</v>
      </c>
      <c r="G188" s="50">
        <v>1</v>
      </c>
    </row>
    <row r="189" spans="1:7" x14ac:dyDescent="0.25">
      <c r="A189" s="45">
        <v>40135</v>
      </c>
      <c r="B189" s="60">
        <v>1881</v>
      </c>
      <c r="C189" s="47" t="s">
        <v>9</v>
      </c>
      <c r="D189" s="48" t="s">
        <v>441</v>
      </c>
      <c r="E189" s="50">
        <v>14000</v>
      </c>
      <c r="F189" s="50">
        <v>13999</v>
      </c>
      <c r="G189" s="50">
        <v>1</v>
      </c>
    </row>
    <row r="190" spans="1:7" x14ac:dyDescent="0.25">
      <c r="A190" s="45">
        <v>40135</v>
      </c>
      <c r="B190" s="60">
        <v>1883</v>
      </c>
      <c r="C190" s="47" t="s">
        <v>9</v>
      </c>
      <c r="D190" s="48" t="s">
        <v>442</v>
      </c>
      <c r="E190" s="50">
        <v>500</v>
      </c>
      <c r="F190" s="50">
        <v>499</v>
      </c>
      <c r="G190" s="50">
        <v>1</v>
      </c>
    </row>
    <row r="191" spans="1:7" x14ac:dyDescent="0.25">
      <c r="A191" s="45">
        <v>37991</v>
      </c>
      <c r="B191" s="60">
        <v>848</v>
      </c>
      <c r="C191" s="47" t="s">
        <v>9</v>
      </c>
      <c r="D191" s="48" t="s">
        <v>443</v>
      </c>
      <c r="E191" s="50">
        <v>1</v>
      </c>
      <c r="F191" s="50">
        <v>0</v>
      </c>
      <c r="G191" s="50">
        <v>1</v>
      </c>
    </row>
    <row r="192" spans="1:7" x14ac:dyDescent="0.25">
      <c r="A192" s="45">
        <v>37991</v>
      </c>
      <c r="B192" s="60">
        <v>2058</v>
      </c>
      <c r="C192" s="47" t="s">
        <v>9</v>
      </c>
      <c r="D192" s="48" t="s">
        <v>444</v>
      </c>
      <c r="E192" s="50">
        <v>1</v>
      </c>
      <c r="F192" s="50">
        <v>0</v>
      </c>
      <c r="G192" s="50">
        <v>1</v>
      </c>
    </row>
    <row r="193" spans="1:7" x14ac:dyDescent="0.25">
      <c r="A193" s="45">
        <v>40360</v>
      </c>
      <c r="B193" s="73">
        <v>2414</v>
      </c>
      <c r="C193" s="47" t="s">
        <v>9</v>
      </c>
      <c r="D193" s="48" t="s">
        <v>445</v>
      </c>
      <c r="E193" s="50">
        <v>20868.400000000001</v>
      </c>
      <c r="F193" s="50">
        <v>20867.400000000001</v>
      </c>
      <c r="G193" s="50">
        <v>1</v>
      </c>
    </row>
    <row r="194" spans="1:7" x14ac:dyDescent="0.25">
      <c r="A194" s="45">
        <v>37991</v>
      </c>
      <c r="B194" s="60">
        <v>237</v>
      </c>
      <c r="C194" s="47" t="s">
        <v>9</v>
      </c>
      <c r="D194" s="48" t="s">
        <v>446</v>
      </c>
      <c r="E194" s="50">
        <v>1</v>
      </c>
      <c r="F194" s="50">
        <v>0</v>
      </c>
      <c r="G194" s="50">
        <v>1</v>
      </c>
    </row>
    <row r="195" spans="1:7" x14ac:dyDescent="0.25">
      <c r="A195" s="45">
        <v>37991</v>
      </c>
      <c r="B195" s="60">
        <v>236</v>
      </c>
      <c r="C195" s="47" t="s">
        <v>9</v>
      </c>
      <c r="D195" s="48" t="s">
        <v>447</v>
      </c>
      <c r="E195" s="50">
        <v>1</v>
      </c>
      <c r="F195" s="50">
        <v>0</v>
      </c>
      <c r="G195" s="50">
        <v>1</v>
      </c>
    </row>
    <row r="196" spans="1:7" x14ac:dyDescent="0.25">
      <c r="A196" s="45">
        <v>40360</v>
      </c>
      <c r="B196" s="60">
        <v>2570</v>
      </c>
      <c r="C196" s="47" t="s">
        <v>9</v>
      </c>
      <c r="D196" s="48" t="s">
        <v>448</v>
      </c>
      <c r="E196" s="50">
        <v>1</v>
      </c>
      <c r="F196" s="50">
        <v>0</v>
      </c>
      <c r="G196" s="50">
        <v>1</v>
      </c>
    </row>
    <row r="197" spans="1:7" x14ac:dyDescent="0.25">
      <c r="A197" s="45">
        <v>42668</v>
      </c>
      <c r="B197" s="60">
        <v>4283</v>
      </c>
      <c r="C197" s="47" t="s">
        <v>9</v>
      </c>
      <c r="D197" s="48" t="s">
        <v>68</v>
      </c>
      <c r="E197" s="50">
        <v>2065</v>
      </c>
      <c r="F197" s="50">
        <v>1239</v>
      </c>
      <c r="G197" s="50">
        <v>826</v>
      </c>
    </row>
    <row r="198" spans="1:7" x14ac:dyDescent="0.25">
      <c r="A198" s="45">
        <v>43010</v>
      </c>
      <c r="B198" s="60">
        <v>4779</v>
      </c>
      <c r="C198" s="47" t="s">
        <v>9</v>
      </c>
      <c r="D198" s="48" t="s">
        <v>58</v>
      </c>
      <c r="E198" s="50">
        <v>5085.8</v>
      </c>
      <c r="F198" s="50">
        <v>2542.9</v>
      </c>
      <c r="G198" s="50">
        <v>2542.9</v>
      </c>
    </row>
    <row r="199" spans="1:7" x14ac:dyDescent="0.25">
      <c r="A199" s="45">
        <v>40360</v>
      </c>
      <c r="B199" s="60">
        <v>2440</v>
      </c>
      <c r="C199" s="47" t="s">
        <v>9</v>
      </c>
      <c r="D199" s="48" t="s">
        <v>449</v>
      </c>
      <c r="E199" s="50">
        <v>14391</v>
      </c>
      <c r="F199" s="50">
        <v>14390</v>
      </c>
      <c r="G199" s="50">
        <v>1</v>
      </c>
    </row>
    <row r="200" spans="1:7" x14ac:dyDescent="0.25">
      <c r="A200" s="45">
        <v>37991</v>
      </c>
      <c r="B200" s="60">
        <v>1259</v>
      </c>
      <c r="C200" s="47" t="s">
        <v>9</v>
      </c>
      <c r="D200" s="48" t="s">
        <v>450</v>
      </c>
      <c r="E200" s="50">
        <v>1</v>
      </c>
      <c r="F200" s="50">
        <v>0</v>
      </c>
      <c r="G200" s="50">
        <v>1</v>
      </c>
    </row>
    <row r="202" spans="1:7" x14ac:dyDescent="0.25">
      <c r="A202" s="57" t="s">
        <v>31</v>
      </c>
      <c r="B202" s="212" t="s">
        <v>164</v>
      </c>
      <c r="C202" s="212"/>
      <c r="E202" s="59"/>
      <c r="F202" s="59"/>
      <c r="G202" s="56"/>
    </row>
    <row r="203" spans="1:7" ht="12.75" x14ac:dyDescent="0.2">
      <c r="A203" s="215" t="s">
        <v>1</v>
      </c>
      <c r="B203" s="215"/>
      <c r="C203" s="215"/>
      <c r="D203" s="215"/>
      <c r="E203" s="215"/>
      <c r="F203" s="215"/>
      <c r="G203" s="215"/>
    </row>
    <row r="204" spans="1:7" ht="31.5" x14ac:dyDescent="0.2">
      <c r="A204" s="28" t="s">
        <v>2</v>
      </c>
      <c r="B204" s="29" t="s">
        <v>3</v>
      </c>
      <c r="C204" s="30" t="s">
        <v>4</v>
      </c>
      <c r="D204" s="29" t="s">
        <v>5</v>
      </c>
      <c r="E204" s="31" t="s">
        <v>6</v>
      </c>
      <c r="F204" s="32" t="s">
        <v>7</v>
      </c>
      <c r="G204" s="32" t="s">
        <v>8</v>
      </c>
    </row>
    <row r="205" spans="1:7" x14ac:dyDescent="0.25">
      <c r="A205" s="45">
        <v>43110</v>
      </c>
      <c r="B205" s="60">
        <v>4815</v>
      </c>
      <c r="C205" s="47" t="s">
        <v>9</v>
      </c>
      <c r="D205" s="48" t="s">
        <v>140</v>
      </c>
      <c r="E205" s="49">
        <v>7050.5</v>
      </c>
      <c r="F205" s="50">
        <f>[4]VERIFICADOS!K1</f>
        <v>3348.9874999999997</v>
      </c>
      <c r="G205" s="50">
        <f>[4]VERIFICADOS!L1</f>
        <v>3701.5125000000003</v>
      </c>
    </row>
    <row r="206" spans="1:7" x14ac:dyDescent="0.25">
      <c r="A206" s="45">
        <v>43425</v>
      </c>
      <c r="B206" s="60">
        <v>5029</v>
      </c>
      <c r="C206" s="47" t="s">
        <v>9</v>
      </c>
      <c r="D206" s="48" t="s">
        <v>141</v>
      </c>
      <c r="E206" s="49">
        <v>6094.67</v>
      </c>
      <c r="F206" s="50">
        <f>[4]VERIFICADOS!K2</f>
        <v>2387.0790833333331</v>
      </c>
      <c r="G206" s="50">
        <f>[4]VERIFICADOS!L2</f>
        <v>3707.590916666667</v>
      </c>
    </row>
    <row r="207" spans="1:7" x14ac:dyDescent="0.25">
      <c r="A207" s="45">
        <v>43425</v>
      </c>
      <c r="B207" s="60">
        <v>5028</v>
      </c>
      <c r="C207" s="47" t="s">
        <v>9</v>
      </c>
      <c r="D207" s="48" t="s">
        <v>142</v>
      </c>
      <c r="E207" s="49">
        <v>6094.67</v>
      </c>
      <c r="F207" s="50">
        <f>[4]VERIFICADOS!K3</f>
        <v>2387.0790833333331</v>
      </c>
      <c r="G207" s="50">
        <f>[4]VERIFICADOS!L3</f>
        <v>3707.590916666667</v>
      </c>
    </row>
    <row r="208" spans="1:7" x14ac:dyDescent="0.25">
      <c r="A208" s="45">
        <v>42552</v>
      </c>
      <c r="B208" s="60">
        <v>3998</v>
      </c>
      <c r="C208" s="47" t="s">
        <v>9</v>
      </c>
      <c r="D208" s="48" t="s">
        <v>143</v>
      </c>
      <c r="E208" s="49">
        <v>1</v>
      </c>
      <c r="F208" s="50">
        <f>[4]VERIFICADOS!K4</f>
        <v>0</v>
      </c>
      <c r="G208" s="50">
        <f>[4]VERIFICADOS!L4</f>
        <v>1</v>
      </c>
    </row>
    <row r="209" spans="1:7" x14ac:dyDescent="0.25">
      <c r="A209" s="45">
        <v>43762</v>
      </c>
      <c r="B209" s="60">
        <v>5308</v>
      </c>
      <c r="C209" s="47" t="s">
        <v>9</v>
      </c>
      <c r="D209" s="48" t="s">
        <v>144</v>
      </c>
      <c r="E209" s="49">
        <v>7670</v>
      </c>
      <c r="F209" s="50">
        <f>[4]VERIFICADOS!K5</f>
        <v>2301</v>
      </c>
      <c r="G209" s="50">
        <f>[4]VERIFICADOS!L5</f>
        <v>5369</v>
      </c>
    </row>
    <row r="210" spans="1:7" x14ac:dyDescent="0.25">
      <c r="A210" s="45">
        <v>43013</v>
      </c>
      <c r="B210" s="60">
        <v>4770</v>
      </c>
      <c r="C210" s="47" t="s">
        <v>9</v>
      </c>
      <c r="D210" s="48" t="s">
        <v>145</v>
      </c>
      <c r="E210" s="49">
        <v>8643.5</v>
      </c>
      <c r="F210" s="50">
        <f>[4]VERIFICADOS!K6</f>
        <v>4321.75</v>
      </c>
      <c r="G210" s="50">
        <f>[4]VERIFICADOS!L6</f>
        <v>4321.75</v>
      </c>
    </row>
    <row r="211" spans="1:7" x14ac:dyDescent="0.25">
      <c r="A211" s="45">
        <v>42835</v>
      </c>
      <c r="B211" s="60">
        <v>4650</v>
      </c>
      <c r="C211" s="47" t="s">
        <v>9</v>
      </c>
      <c r="D211" s="48" t="s">
        <v>146</v>
      </c>
      <c r="E211" s="49">
        <v>18054</v>
      </c>
      <c r="F211" s="50">
        <f>[4]VERIFICADOS!K7</f>
        <v>9929.7000000000007</v>
      </c>
      <c r="G211" s="50">
        <f>[4]VERIFICADOS!L7</f>
        <v>8124.2999999999993</v>
      </c>
    </row>
    <row r="212" spans="1:7" x14ac:dyDescent="0.25">
      <c r="A212" s="45">
        <v>43616</v>
      </c>
      <c r="B212" s="60">
        <v>5259</v>
      </c>
      <c r="C212" s="47" t="s">
        <v>9</v>
      </c>
      <c r="D212" s="48" t="s">
        <v>147</v>
      </c>
      <c r="E212" s="49">
        <v>38395</v>
      </c>
      <c r="F212" s="50">
        <f>[4]VERIFICADOS!K8</f>
        <v>38395</v>
      </c>
      <c r="G212" s="50">
        <f>[4]VERIFICADOS!L8</f>
        <v>1</v>
      </c>
    </row>
    <row r="213" spans="1:7" x14ac:dyDescent="0.25">
      <c r="A213" s="45">
        <v>42079</v>
      </c>
      <c r="B213" s="60">
        <v>3478</v>
      </c>
      <c r="C213" s="47" t="s">
        <v>9</v>
      </c>
      <c r="D213" s="48" t="s">
        <v>148</v>
      </c>
      <c r="E213" s="49">
        <v>35878</v>
      </c>
      <c r="F213" s="50">
        <f>[4]VERIFICADOS!K9</f>
        <v>35877</v>
      </c>
      <c r="G213" s="50">
        <f>[4]VERIFICADOS!L9</f>
        <v>1</v>
      </c>
    </row>
    <row r="214" spans="1:7" x14ac:dyDescent="0.25">
      <c r="A214" s="45">
        <v>42559</v>
      </c>
      <c r="B214" s="60">
        <v>3997</v>
      </c>
      <c r="C214" s="47" t="s">
        <v>9</v>
      </c>
      <c r="D214" s="48" t="s">
        <v>149</v>
      </c>
      <c r="E214" s="49">
        <v>1</v>
      </c>
      <c r="F214" s="50">
        <f>[4]VERIFICADOS!K10</f>
        <v>0</v>
      </c>
      <c r="G214" s="50">
        <f>[4]VERIFICADOS!L10</f>
        <v>1</v>
      </c>
    </row>
    <row r="215" spans="1:7" x14ac:dyDescent="0.25">
      <c r="A215" s="45">
        <v>38108</v>
      </c>
      <c r="B215" s="60">
        <v>964</v>
      </c>
      <c r="C215" s="47" t="s">
        <v>9</v>
      </c>
      <c r="D215" s="48" t="s">
        <v>150</v>
      </c>
      <c r="E215" s="49">
        <v>1</v>
      </c>
      <c r="F215" s="50">
        <f>[4]VERIFICADOS!K11</f>
        <v>0</v>
      </c>
      <c r="G215" s="50">
        <f>[4]VERIFICADOS!L11</f>
        <v>1</v>
      </c>
    </row>
    <row r="216" spans="1:7" x14ac:dyDescent="0.25">
      <c r="A216" s="61">
        <v>44461</v>
      </c>
      <c r="B216" s="62">
        <v>5367</v>
      </c>
      <c r="C216" s="47" t="s">
        <v>9</v>
      </c>
      <c r="D216" s="63" t="s">
        <v>151</v>
      </c>
      <c r="E216" s="64">
        <v>13799.65</v>
      </c>
      <c r="F216" s="50">
        <f>[4]VERIFICADOS!K12</f>
        <v>4983.2069444444442</v>
      </c>
      <c r="G216" s="50">
        <f>[4]VERIFICADOS!L12</f>
        <v>8816.4430555555555</v>
      </c>
    </row>
    <row r="217" spans="1:7" x14ac:dyDescent="0.25">
      <c r="A217" s="45">
        <v>42079</v>
      </c>
      <c r="B217" s="60">
        <v>3477</v>
      </c>
      <c r="C217" s="47" t="s">
        <v>9</v>
      </c>
      <c r="D217" s="48" t="s">
        <v>152</v>
      </c>
      <c r="E217" s="49">
        <v>7900</v>
      </c>
      <c r="F217" s="50">
        <f>[4]VERIFICADOS!K13</f>
        <v>7899</v>
      </c>
      <c r="G217" s="50">
        <f>[4]VERIFICADOS!L13</f>
        <v>1</v>
      </c>
    </row>
    <row r="218" spans="1:7" x14ac:dyDescent="0.25">
      <c r="A218" s="45">
        <v>42664</v>
      </c>
      <c r="B218" s="60">
        <v>4407</v>
      </c>
      <c r="C218" s="47" t="s">
        <v>9</v>
      </c>
      <c r="D218" s="48" t="s">
        <v>153</v>
      </c>
      <c r="E218" s="49">
        <v>7670</v>
      </c>
      <c r="F218" s="50">
        <f>[4]VERIFICADOS!K14</f>
        <v>7669</v>
      </c>
      <c r="G218" s="50">
        <f>[4]VERIFICADOS!L14</f>
        <v>1</v>
      </c>
    </row>
    <row r="219" spans="1:7" x14ac:dyDescent="0.25">
      <c r="A219" s="45">
        <v>43762</v>
      </c>
      <c r="B219" s="60">
        <v>5299</v>
      </c>
      <c r="C219" s="47" t="s">
        <v>9</v>
      </c>
      <c r="D219" s="48" t="s">
        <v>154</v>
      </c>
      <c r="E219" s="49">
        <v>16107</v>
      </c>
      <c r="F219" s="50">
        <f>[4]VERIFICADOS!K15</f>
        <v>9664.1999999999989</v>
      </c>
      <c r="G219" s="50">
        <f>[4]VERIFICADOS!L15</f>
        <v>6442.8000000000011</v>
      </c>
    </row>
    <row r="220" spans="1:7" x14ac:dyDescent="0.25">
      <c r="A220" s="45">
        <v>43192</v>
      </c>
      <c r="B220" s="60">
        <v>4849</v>
      </c>
      <c r="C220" s="47" t="s">
        <v>9</v>
      </c>
      <c r="D220" s="48" t="s">
        <v>155</v>
      </c>
      <c r="E220" s="49">
        <v>33848.11</v>
      </c>
      <c r="F220" s="50">
        <f>[4]VERIFICADOS!K16</f>
        <v>33846.11</v>
      </c>
      <c r="G220" s="50">
        <f>[4]VERIFICADOS!L16</f>
        <v>2</v>
      </c>
    </row>
    <row r="221" spans="1:7" x14ac:dyDescent="0.25">
      <c r="A221" s="45">
        <v>43762</v>
      </c>
      <c r="B221" s="60">
        <v>5304</v>
      </c>
      <c r="C221" s="47" t="s">
        <v>9</v>
      </c>
      <c r="D221" s="48" t="s">
        <v>156</v>
      </c>
      <c r="E221" s="49">
        <v>9735</v>
      </c>
      <c r="F221" s="50">
        <f>[4]VERIFICADOS!K17</f>
        <v>2920.5</v>
      </c>
      <c r="G221" s="50">
        <f>[4]VERIFICADOS!L17</f>
        <v>6814.5</v>
      </c>
    </row>
    <row r="222" spans="1:7" x14ac:dyDescent="0.25">
      <c r="A222" s="45">
        <v>42552</v>
      </c>
      <c r="B222" s="60">
        <v>3985</v>
      </c>
      <c r="C222" s="47" t="s">
        <v>9</v>
      </c>
      <c r="D222" s="48" t="s">
        <v>157</v>
      </c>
      <c r="E222" s="49">
        <v>1</v>
      </c>
      <c r="F222" s="50">
        <f>[4]VERIFICADOS!K18</f>
        <v>0</v>
      </c>
      <c r="G222" s="50">
        <f>[4]VERIFICADOS!L18</f>
        <v>1</v>
      </c>
    </row>
    <row r="223" spans="1:7" x14ac:dyDescent="0.25">
      <c r="A223" s="66">
        <v>42250</v>
      </c>
      <c r="B223" s="67">
        <v>3488</v>
      </c>
      <c r="C223" s="47" t="s">
        <v>9</v>
      </c>
      <c r="D223" s="68" t="s">
        <v>158</v>
      </c>
      <c r="E223" s="69">
        <v>5085.8</v>
      </c>
      <c r="F223" s="50">
        <f>[4]VERIFICADOS!K19</f>
        <v>3602.4416666666666</v>
      </c>
      <c r="G223" s="50">
        <f>[4]VERIFICADOS!L19</f>
        <v>1483.3583333333336</v>
      </c>
    </row>
    <row r="224" spans="1:7" x14ac:dyDescent="0.25">
      <c r="A224" s="45">
        <v>43762</v>
      </c>
      <c r="B224" s="60">
        <v>5300</v>
      </c>
      <c r="C224" s="47" t="s">
        <v>9</v>
      </c>
      <c r="D224" s="48" t="s">
        <v>159</v>
      </c>
      <c r="E224" s="49">
        <v>7670</v>
      </c>
      <c r="F224" s="50">
        <f>[4]VERIFICADOS!K20</f>
        <v>2301</v>
      </c>
      <c r="G224" s="50">
        <f>[4]VERIFICADOS!L20</f>
        <v>5369</v>
      </c>
    </row>
    <row r="225" spans="1:7" x14ac:dyDescent="0.25">
      <c r="A225" s="45">
        <v>42552</v>
      </c>
      <c r="B225" s="60">
        <v>3983</v>
      </c>
      <c r="C225" s="47" t="s">
        <v>9</v>
      </c>
      <c r="D225" s="48" t="s">
        <v>160</v>
      </c>
      <c r="E225" s="49">
        <v>2124</v>
      </c>
      <c r="F225" s="50">
        <f>[4]VERIFICADOS!K21</f>
        <v>2123</v>
      </c>
      <c r="G225" s="50">
        <f>[4]VERIFICADOS!L21</f>
        <v>1</v>
      </c>
    </row>
    <row r="226" spans="1:7" x14ac:dyDescent="0.25">
      <c r="A226" s="66">
        <v>41421</v>
      </c>
      <c r="B226" s="67">
        <v>3043</v>
      </c>
      <c r="C226" s="47" t="s">
        <v>9</v>
      </c>
      <c r="D226" s="68" t="s">
        <v>100</v>
      </c>
      <c r="E226" s="69">
        <v>5295.8</v>
      </c>
      <c r="F226" s="50">
        <f>[1]COMPRAS!K1</f>
        <v>5294.8</v>
      </c>
      <c r="G226" s="74">
        <f>[1]COMPRAS!L1</f>
        <v>1</v>
      </c>
    </row>
    <row r="227" spans="1:7" x14ac:dyDescent="0.25">
      <c r="A227" s="66">
        <v>42172</v>
      </c>
      <c r="B227" s="67">
        <v>3743</v>
      </c>
      <c r="C227" s="47" t="s">
        <v>9</v>
      </c>
      <c r="D227" s="68" t="s">
        <v>161</v>
      </c>
      <c r="E227" s="69">
        <v>5664</v>
      </c>
      <c r="F227" s="50">
        <f>[1]COMPRAS!K2</f>
        <v>5663</v>
      </c>
      <c r="G227" s="74">
        <f>[1]COMPRAS!L2</f>
        <v>1</v>
      </c>
    </row>
    <row r="228" spans="1:7" x14ac:dyDescent="0.25">
      <c r="A228" s="45">
        <v>37991</v>
      </c>
      <c r="B228" s="60">
        <v>368</v>
      </c>
      <c r="C228" s="47" t="s">
        <v>9</v>
      </c>
      <c r="D228" s="48" t="s">
        <v>162</v>
      </c>
      <c r="E228" s="49">
        <v>1</v>
      </c>
      <c r="F228" s="50">
        <f>[1]COMPRAS!K3</f>
        <v>0</v>
      </c>
      <c r="G228" s="75">
        <f>[1]COMPRAS!L3</f>
        <v>1</v>
      </c>
    </row>
    <row r="229" spans="1:7" x14ac:dyDescent="0.25">
      <c r="A229" s="66">
        <v>42895</v>
      </c>
      <c r="B229" s="67">
        <v>4751</v>
      </c>
      <c r="C229" s="47" t="s">
        <v>9</v>
      </c>
      <c r="D229" s="68" t="s">
        <v>163</v>
      </c>
      <c r="E229" s="69">
        <v>3400</v>
      </c>
      <c r="F229" s="50">
        <f>[1]COMPRAS!K4</f>
        <v>1813.3333333333333</v>
      </c>
      <c r="G229" s="74">
        <f>[1]COMPRAS!L4</f>
        <v>1586.6666666666667</v>
      </c>
    </row>
    <row r="230" spans="1:7" x14ac:dyDescent="0.25">
      <c r="A230" s="65"/>
      <c r="B230" s="60"/>
      <c r="C230" s="47"/>
      <c r="D230" s="48"/>
      <c r="E230" s="49"/>
      <c r="F230" s="50"/>
      <c r="G230" s="50"/>
    </row>
    <row r="231" spans="1:7" x14ac:dyDescent="0.25">
      <c r="A231" s="57" t="s">
        <v>31</v>
      </c>
      <c r="B231" s="212" t="s">
        <v>201</v>
      </c>
      <c r="C231" s="212"/>
      <c r="E231" s="59"/>
      <c r="F231" s="59"/>
      <c r="G231" s="56"/>
    </row>
    <row r="232" spans="1:7" ht="12.75" x14ac:dyDescent="0.2">
      <c r="A232" s="215" t="s">
        <v>1</v>
      </c>
      <c r="B232" s="215"/>
      <c r="C232" s="215"/>
      <c r="D232" s="215"/>
      <c r="E232" s="215"/>
      <c r="F232" s="215"/>
      <c r="G232" s="215"/>
    </row>
    <row r="233" spans="1:7" ht="31.5" x14ac:dyDescent="0.2">
      <c r="A233" s="28" t="s">
        <v>2</v>
      </c>
      <c r="B233" s="29" t="s">
        <v>3</v>
      </c>
      <c r="C233" s="30" t="s">
        <v>4</v>
      </c>
      <c r="D233" s="29" t="s">
        <v>5</v>
      </c>
      <c r="E233" s="31" t="s">
        <v>6</v>
      </c>
      <c r="F233" s="32" t="s">
        <v>7</v>
      </c>
      <c r="G233" s="32" t="s">
        <v>8</v>
      </c>
    </row>
    <row r="234" spans="1:7" x14ac:dyDescent="0.25">
      <c r="A234" s="45">
        <v>40360</v>
      </c>
      <c r="B234" s="60">
        <v>2461</v>
      </c>
      <c r="C234" s="47" t="s">
        <v>9</v>
      </c>
      <c r="D234" s="48" t="s">
        <v>165</v>
      </c>
      <c r="E234" s="49">
        <v>7772</v>
      </c>
      <c r="F234" s="50">
        <v>7771</v>
      </c>
      <c r="G234" s="50">
        <v>1</v>
      </c>
    </row>
    <row r="235" spans="1:7" x14ac:dyDescent="0.25">
      <c r="A235" s="45">
        <v>40360</v>
      </c>
      <c r="B235" s="60">
        <v>2485</v>
      </c>
      <c r="C235" s="47" t="s">
        <v>9</v>
      </c>
      <c r="D235" s="48" t="s">
        <v>166</v>
      </c>
      <c r="E235" s="49">
        <v>11484</v>
      </c>
      <c r="F235" s="50">
        <v>11483</v>
      </c>
      <c r="G235" s="50">
        <v>1</v>
      </c>
    </row>
    <row r="236" spans="1:7" x14ac:dyDescent="0.25">
      <c r="A236" s="45">
        <v>39478</v>
      </c>
      <c r="B236" s="60">
        <v>1987</v>
      </c>
      <c r="C236" s="47" t="s">
        <v>9</v>
      </c>
      <c r="D236" s="48" t="s">
        <v>167</v>
      </c>
      <c r="E236" s="49">
        <v>4060</v>
      </c>
      <c r="F236" s="50">
        <v>4059</v>
      </c>
      <c r="G236" s="50">
        <v>1</v>
      </c>
    </row>
    <row r="237" spans="1:7" x14ac:dyDescent="0.25">
      <c r="A237" s="45">
        <v>37991</v>
      </c>
      <c r="B237" s="60">
        <v>437</v>
      </c>
      <c r="C237" s="47" t="s">
        <v>9</v>
      </c>
      <c r="D237" s="48" t="s">
        <v>83</v>
      </c>
      <c r="E237" s="49">
        <v>1</v>
      </c>
      <c r="F237" s="50">
        <v>0</v>
      </c>
      <c r="G237" s="50">
        <v>1</v>
      </c>
    </row>
    <row r="238" spans="1:7" x14ac:dyDescent="0.25">
      <c r="A238" s="45">
        <v>37991</v>
      </c>
      <c r="B238" s="60">
        <v>435</v>
      </c>
      <c r="C238" s="47" t="s">
        <v>9</v>
      </c>
      <c r="D238" s="48" t="s">
        <v>168</v>
      </c>
      <c r="E238" s="49">
        <v>1</v>
      </c>
      <c r="F238" s="50">
        <v>0</v>
      </c>
      <c r="G238" s="50">
        <v>1</v>
      </c>
    </row>
    <row r="239" spans="1:7" x14ac:dyDescent="0.25">
      <c r="A239" s="45">
        <v>37991</v>
      </c>
      <c r="B239" s="60">
        <v>419</v>
      </c>
      <c r="C239" s="47" t="s">
        <v>9</v>
      </c>
      <c r="D239" s="48" t="s">
        <v>169</v>
      </c>
      <c r="E239" s="49">
        <v>1</v>
      </c>
      <c r="F239" s="50">
        <v>0</v>
      </c>
      <c r="G239" s="50">
        <v>1</v>
      </c>
    </row>
    <row r="240" spans="1:7" x14ac:dyDescent="0.25">
      <c r="A240" s="45">
        <v>41868</v>
      </c>
      <c r="B240" s="60">
        <v>3194</v>
      </c>
      <c r="C240" s="47" t="s">
        <v>9</v>
      </c>
      <c r="D240" s="48" t="s">
        <v>170</v>
      </c>
      <c r="E240" s="49">
        <v>82687.5</v>
      </c>
      <c r="F240" s="50">
        <v>82686.5</v>
      </c>
      <c r="G240" s="50">
        <v>1</v>
      </c>
    </row>
    <row r="241" spans="1:7" x14ac:dyDescent="0.25">
      <c r="A241" s="65">
        <v>43591</v>
      </c>
      <c r="B241" s="60">
        <v>5188</v>
      </c>
      <c r="C241" s="47" t="s">
        <v>9</v>
      </c>
      <c r="D241" s="48" t="s">
        <v>171</v>
      </c>
      <c r="E241" s="49">
        <v>100300</v>
      </c>
      <c r="F241" s="50">
        <v>100300</v>
      </c>
      <c r="G241" s="50">
        <v>1</v>
      </c>
    </row>
    <row r="242" spans="1:7" x14ac:dyDescent="0.25">
      <c r="A242" s="65">
        <v>42695</v>
      </c>
      <c r="B242" s="60">
        <v>4404</v>
      </c>
      <c r="C242" s="47" t="s">
        <v>9</v>
      </c>
      <c r="D242" s="48" t="s">
        <v>172</v>
      </c>
      <c r="E242" s="49">
        <v>30178.5</v>
      </c>
      <c r="F242" s="50">
        <v>30177.5</v>
      </c>
      <c r="G242" s="50">
        <v>1</v>
      </c>
    </row>
    <row r="243" spans="1:7" x14ac:dyDescent="0.25">
      <c r="A243" s="45">
        <v>42753</v>
      </c>
      <c r="B243" s="60">
        <v>4458</v>
      </c>
      <c r="C243" s="47" t="s">
        <v>9</v>
      </c>
      <c r="D243" s="48" t="s">
        <v>90</v>
      </c>
      <c r="E243" s="49">
        <v>7776.2</v>
      </c>
      <c r="F243" s="50">
        <v>4471.3149999999996</v>
      </c>
      <c r="G243" s="50">
        <v>3304.8850000000002</v>
      </c>
    </row>
    <row r="244" spans="1:7" x14ac:dyDescent="0.25">
      <c r="A244" s="65">
        <v>42234</v>
      </c>
      <c r="B244" s="60">
        <v>3813</v>
      </c>
      <c r="C244" s="47" t="s">
        <v>9</v>
      </c>
      <c r="D244" s="48" t="s">
        <v>173</v>
      </c>
      <c r="E244" s="49">
        <v>32000</v>
      </c>
      <c r="F244" s="50">
        <v>31999</v>
      </c>
      <c r="G244" s="50">
        <v>1</v>
      </c>
    </row>
    <row r="245" spans="1:7" x14ac:dyDescent="0.25">
      <c r="A245" s="65">
        <v>42234</v>
      </c>
      <c r="B245" s="60">
        <v>3815</v>
      </c>
      <c r="C245" s="47" t="s">
        <v>9</v>
      </c>
      <c r="D245" s="48" t="s">
        <v>174</v>
      </c>
      <c r="E245" s="49">
        <v>32000</v>
      </c>
      <c r="F245" s="50">
        <v>31999</v>
      </c>
      <c r="G245" s="50">
        <v>1</v>
      </c>
    </row>
    <row r="246" spans="1:7" x14ac:dyDescent="0.25">
      <c r="A246" s="45">
        <v>37991</v>
      </c>
      <c r="B246" s="60">
        <v>606</v>
      </c>
      <c r="C246" s="47" t="s">
        <v>9</v>
      </c>
      <c r="D246" s="48" t="s">
        <v>175</v>
      </c>
      <c r="E246" s="49">
        <v>1</v>
      </c>
      <c r="F246" s="50">
        <v>0</v>
      </c>
      <c r="G246" s="50">
        <v>1</v>
      </c>
    </row>
    <row r="247" spans="1:7" x14ac:dyDescent="0.25">
      <c r="A247" s="45">
        <v>39878</v>
      </c>
      <c r="B247" s="60">
        <v>687</v>
      </c>
      <c r="C247" s="47" t="s">
        <v>9</v>
      </c>
      <c r="D247" s="48" t="s">
        <v>176</v>
      </c>
      <c r="E247" s="49">
        <v>1</v>
      </c>
      <c r="F247" s="50">
        <v>0</v>
      </c>
      <c r="G247" s="50">
        <v>1</v>
      </c>
    </row>
    <row r="248" spans="1:7" x14ac:dyDescent="0.25">
      <c r="A248" s="45">
        <v>40185</v>
      </c>
      <c r="B248" s="60">
        <v>2463</v>
      </c>
      <c r="C248" s="47" t="s">
        <v>9</v>
      </c>
      <c r="D248" s="48" t="s">
        <v>177</v>
      </c>
      <c r="E248" s="49">
        <v>27695</v>
      </c>
      <c r="F248" s="50">
        <v>27694</v>
      </c>
      <c r="G248" s="50">
        <v>1</v>
      </c>
    </row>
    <row r="249" spans="1:7" x14ac:dyDescent="0.25">
      <c r="A249" s="65">
        <v>42234</v>
      </c>
      <c r="B249" s="60">
        <v>3817</v>
      </c>
      <c r="C249" s="47" t="s">
        <v>9</v>
      </c>
      <c r="D249" s="48" t="s">
        <v>178</v>
      </c>
      <c r="E249" s="49">
        <v>28302.3</v>
      </c>
      <c r="F249" s="50">
        <v>28301.3</v>
      </c>
      <c r="G249" s="50">
        <v>1</v>
      </c>
    </row>
    <row r="250" spans="1:7" x14ac:dyDescent="0.25">
      <c r="A250" s="65">
        <v>42234</v>
      </c>
      <c r="B250" s="60">
        <v>3816</v>
      </c>
      <c r="C250" s="47" t="s">
        <v>9</v>
      </c>
      <c r="D250" s="48" t="s">
        <v>179</v>
      </c>
      <c r="E250" s="49">
        <v>9558</v>
      </c>
      <c r="F250" s="50">
        <v>9557</v>
      </c>
      <c r="G250" s="50">
        <v>1</v>
      </c>
    </row>
    <row r="251" spans="1:7" x14ac:dyDescent="0.25">
      <c r="A251" s="65">
        <v>40136</v>
      </c>
      <c r="B251" s="60">
        <v>1877</v>
      </c>
      <c r="C251" s="47" t="s">
        <v>9</v>
      </c>
      <c r="D251" s="48" t="s">
        <v>180</v>
      </c>
      <c r="E251" s="49">
        <v>4506.6000000000004</v>
      </c>
      <c r="F251" s="50">
        <v>4505.6000000000004</v>
      </c>
      <c r="G251" s="50">
        <v>1</v>
      </c>
    </row>
    <row r="252" spans="1:7" x14ac:dyDescent="0.25">
      <c r="A252" s="65">
        <v>44378</v>
      </c>
      <c r="B252" s="60">
        <v>5354</v>
      </c>
      <c r="C252" s="47" t="s">
        <v>9</v>
      </c>
      <c r="D252" s="48" t="s">
        <v>181</v>
      </c>
      <c r="E252" s="49">
        <v>59000</v>
      </c>
      <c r="F252" s="50">
        <v>24583.333333333332</v>
      </c>
      <c r="G252" s="50">
        <v>34416.666666666672</v>
      </c>
    </row>
    <row r="253" spans="1:7" x14ac:dyDescent="0.25">
      <c r="A253" s="65">
        <v>43591</v>
      </c>
      <c r="B253" s="60">
        <v>5189</v>
      </c>
      <c r="C253" s="47" t="s">
        <v>9</v>
      </c>
      <c r="D253" s="48" t="s">
        <v>54</v>
      </c>
      <c r="E253" s="49">
        <v>11800</v>
      </c>
      <c r="F253" s="50">
        <v>11800</v>
      </c>
      <c r="G253" s="50">
        <v>1</v>
      </c>
    </row>
    <row r="254" spans="1:7" x14ac:dyDescent="0.25">
      <c r="A254" s="65">
        <v>42552</v>
      </c>
      <c r="B254" s="60">
        <v>3966</v>
      </c>
      <c r="C254" s="47" t="s">
        <v>9</v>
      </c>
      <c r="D254" s="48" t="s">
        <v>182</v>
      </c>
      <c r="E254" s="49">
        <v>1</v>
      </c>
      <c r="F254" s="50">
        <v>0</v>
      </c>
      <c r="G254" s="50">
        <v>1</v>
      </c>
    </row>
    <row r="255" spans="1:7" x14ac:dyDescent="0.25">
      <c r="A255" s="65">
        <v>42695</v>
      </c>
      <c r="B255" s="60">
        <v>4405</v>
      </c>
      <c r="C255" s="47" t="s">
        <v>9</v>
      </c>
      <c r="D255" s="48" t="s">
        <v>183</v>
      </c>
      <c r="E255" s="49">
        <v>7670</v>
      </c>
      <c r="F255" s="50">
        <v>7669</v>
      </c>
      <c r="G255" s="50">
        <v>1</v>
      </c>
    </row>
    <row r="256" spans="1:7" x14ac:dyDescent="0.25">
      <c r="A256" s="45">
        <v>42695</v>
      </c>
      <c r="B256" s="60">
        <v>3151</v>
      </c>
      <c r="C256" s="47" t="s">
        <v>9</v>
      </c>
      <c r="D256" s="48" t="s">
        <v>153</v>
      </c>
      <c r="E256" s="76">
        <v>7670</v>
      </c>
      <c r="F256" s="50">
        <v>7669</v>
      </c>
      <c r="G256" s="50">
        <v>1</v>
      </c>
    </row>
    <row r="257" spans="1:7" x14ac:dyDescent="0.25">
      <c r="A257" s="65">
        <v>42234</v>
      </c>
      <c r="B257" s="60">
        <v>3812</v>
      </c>
      <c r="C257" s="47" t="s">
        <v>9</v>
      </c>
      <c r="D257" s="48" t="s">
        <v>184</v>
      </c>
      <c r="E257" s="49">
        <v>6350</v>
      </c>
      <c r="F257" s="50">
        <v>6349</v>
      </c>
      <c r="G257" s="50">
        <v>1</v>
      </c>
    </row>
    <row r="258" spans="1:7" x14ac:dyDescent="0.25">
      <c r="A258" s="45">
        <v>37991</v>
      </c>
      <c r="B258" s="60">
        <v>605</v>
      </c>
      <c r="C258" s="47" t="s">
        <v>9</v>
      </c>
      <c r="D258" s="48" t="s">
        <v>185</v>
      </c>
      <c r="E258" s="49">
        <v>1</v>
      </c>
      <c r="F258" s="50">
        <v>0</v>
      </c>
      <c r="G258" s="50">
        <v>1</v>
      </c>
    </row>
    <row r="259" spans="1:7" x14ac:dyDescent="0.25">
      <c r="A259" s="45">
        <v>40360</v>
      </c>
      <c r="B259" s="60">
        <v>2390</v>
      </c>
      <c r="C259" s="47" t="s">
        <v>9</v>
      </c>
      <c r="D259" s="48" t="s">
        <v>186</v>
      </c>
      <c r="E259" s="49">
        <v>4060</v>
      </c>
      <c r="F259" s="50">
        <v>4059</v>
      </c>
      <c r="G259" s="50">
        <v>1</v>
      </c>
    </row>
    <row r="260" spans="1:7" x14ac:dyDescent="0.25">
      <c r="A260" s="45">
        <v>40360</v>
      </c>
      <c r="B260" s="60">
        <v>2481</v>
      </c>
      <c r="C260" s="47" t="s">
        <v>9</v>
      </c>
      <c r="D260" s="48" t="s">
        <v>187</v>
      </c>
      <c r="E260" s="49">
        <v>4060</v>
      </c>
      <c r="F260" s="50">
        <v>4059</v>
      </c>
      <c r="G260" s="50">
        <v>1</v>
      </c>
    </row>
    <row r="261" spans="1:7" x14ac:dyDescent="0.25">
      <c r="A261" s="45">
        <v>40360</v>
      </c>
      <c r="B261" s="60">
        <v>2658</v>
      </c>
      <c r="C261" s="47" t="s">
        <v>9</v>
      </c>
      <c r="D261" s="48" t="s">
        <v>188</v>
      </c>
      <c r="E261" s="77">
        <v>23084</v>
      </c>
      <c r="F261" s="50">
        <v>23083</v>
      </c>
      <c r="G261" s="50">
        <v>1</v>
      </c>
    </row>
    <row r="262" spans="1:7" x14ac:dyDescent="0.25">
      <c r="A262" s="45">
        <v>40360</v>
      </c>
      <c r="B262" s="60">
        <v>2483</v>
      </c>
      <c r="C262" s="47" t="s">
        <v>9</v>
      </c>
      <c r="D262" s="48" t="s">
        <v>189</v>
      </c>
      <c r="E262" s="49">
        <v>23084</v>
      </c>
      <c r="F262" s="50">
        <v>23083</v>
      </c>
      <c r="G262" s="50">
        <v>1</v>
      </c>
    </row>
    <row r="263" spans="1:7" x14ac:dyDescent="0.25">
      <c r="A263" s="45">
        <v>42787</v>
      </c>
      <c r="B263" s="60">
        <v>4575</v>
      </c>
      <c r="C263" s="47" t="s">
        <v>9</v>
      </c>
      <c r="D263" s="48" t="s">
        <v>72</v>
      </c>
      <c r="E263" s="49">
        <v>5929.25</v>
      </c>
      <c r="F263" s="50">
        <v>3359.9083333333328</v>
      </c>
      <c r="G263" s="50">
        <v>2569.3416666666672</v>
      </c>
    </row>
    <row r="264" spans="1:7" x14ac:dyDescent="0.25">
      <c r="A264" s="45">
        <v>42787</v>
      </c>
      <c r="B264" s="60">
        <v>4576</v>
      </c>
      <c r="C264" s="47" t="s">
        <v>9</v>
      </c>
      <c r="D264" s="48" t="s">
        <v>72</v>
      </c>
      <c r="E264" s="49">
        <v>5929.5</v>
      </c>
      <c r="F264" s="50">
        <v>3360.05</v>
      </c>
      <c r="G264" s="50">
        <v>2569.4499999999998</v>
      </c>
    </row>
    <row r="265" spans="1:7" x14ac:dyDescent="0.25">
      <c r="A265" s="45">
        <v>42787</v>
      </c>
      <c r="B265" s="60">
        <v>4578</v>
      </c>
      <c r="C265" s="47" t="s">
        <v>9</v>
      </c>
      <c r="D265" s="48" t="s">
        <v>72</v>
      </c>
      <c r="E265" s="49">
        <v>5929.5</v>
      </c>
      <c r="F265" s="50">
        <v>3360.05</v>
      </c>
      <c r="G265" s="50">
        <v>2569.4499999999998</v>
      </c>
    </row>
    <row r="266" spans="1:7" x14ac:dyDescent="0.25">
      <c r="A266" s="45">
        <v>43790</v>
      </c>
      <c r="B266" s="60">
        <v>5313</v>
      </c>
      <c r="C266" s="47" t="s">
        <v>9</v>
      </c>
      <c r="D266" s="48" t="s">
        <v>190</v>
      </c>
      <c r="E266" s="49">
        <v>25960</v>
      </c>
      <c r="F266" s="50">
        <v>7571.666666666667</v>
      </c>
      <c r="G266" s="50">
        <v>18388.333333333332</v>
      </c>
    </row>
    <row r="267" spans="1:7" x14ac:dyDescent="0.25">
      <c r="A267" s="65">
        <v>41946</v>
      </c>
      <c r="B267" s="60">
        <v>3230</v>
      </c>
      <c r="C267" s="47" t="s">
        <v>9</v>
      </c>
      <c r="D267" s="48" t="s">
        <v>191</v>
      </c>
      <c r="E267" s="49">
        <v>2242</v>
      </c>
      <c r="F267" s="50">
        <v>2241</v>
      </c>
      <c r="G267" s="50">
        <v>1</v>
      </c>
    </row>
    <row r="268" spans="1:7" x14ac:dyDescent="0.25">
      <c r="A268" s="45">
        <v>43206</v>
      </c>
      <c r="B268" s="60">
        <v>4861</v>
      </c>
      <c r="C268" s="47" t="s">
        <v>9</v>
      </c>
      <c r="D268" s="48" t="s">
        <v>192</v>
      </c>
      <c r="E268" s="49">
        <v>506025.3</v>
      </c>
      <c r="F268" s="50">
        <v>455422.76999999996</v>
      </c>
      <c r="G268" s="50">
        <v>50602.530000000028</v>
      </c>
    </row>
    <row r="269" spans="1:7" x14ac:dyDescent="0.25">
      <c r="A269" s="45">
        <v>42762</v>
      </c>
      <c r="B269" s="60">
        <v>4487</v>
      </c>
      <c r="C269" s="47" t="s">
        <v>9</v>
      </c>
      <c r="D269" s="48" t="s">
        <v>193</v>
      </c>
      <c r="E269" s="49">
        <v>10595</v>
      </c>
      <c r="F269" s="50">
        <v>10595</v>
      </c>
      <c r="G269" s="50">
        <v>1</v>
      </c>
    </row>
    <row r="270" spans="1:7" x14ac:dyDescent="0.25">
      <c r="A270" s="45">
        <v>42754</v>
      </c>
      <c r="B270" s="60">
        <v>4469</v>
      </c>
      <c r="C270" s="47" t="s">
        <v>9</v>
      </c>
      <c r="D270" s="48" t="s">
        <v>194</v>
      </c>
      <c r="E270" s="49">
        <v>16476.34</v>
      </c>
      <c r="F270" s="50">
        <v>9473.8954999999987</v>
      </c>
      <c r="G270" s="50">
        <v>7002.4445000000014</v>
      </c>
    </row>
    <row r="271" spans="1:7" x14ac:dyDescent="0.25">
      <c r="A271" s="45">
        <v>37991</v>
      </c>
      <c r="B271" s="60">
        <v>452</v>
      </c>
      <c r="C271" s="47" t="s">
        <v>9</v>
      </c>
      <c r="D271" s="48" t="s">
        <v>195</v>
      </c>
      <c r="E271" s="49">
        <v>1</v>
      </c>
      <c r="F271" s="50">
        <v>0</v>
      </c>
      <c r="G271" s="50">
        <v>1</v>
      </c>
    </row>
    <row r="272" spans="1:7" x14ac:dyDescent="0.25">
      <c r="A272" s="45">
        <v>38108</v>
      </c>
      <c r="B272" s="60">
        <v>663</v>
      </c>
      <c r="C272" s="47" t="s">
        <v>9</v>
      </c>
      <c r="D272" s="48" t="s">
        <v>196</v>
      </c>
      <c r="E272" s="49">
        <v>1</v>
      </c>
      <c r="F272" s="50">
        <v>0</v>
      </c>
      <c r="G272" s="50">
        <v>1</v>
      </c>
    </row>
    <row r="273" spans="1:7" x14ac:dyDescent="0.25">
      <c r="A273" s="45">
        <v>40360</v>
      </c>
      <c r="B273" s="60">
        <v>2494</v>
      </c>
      <c r="C273" s="47" t="s">
        <v>9</v>
      </c>
      <c r="D273" s="48" t="s">
        <v>197</v>
      </c>
      <c r="E273" s="49">
        <v>4988</v>
      </c>
      <c r="F273" s="50">
        <v>4987</v>
      </c>
      <c r="G273" s="50">
        <v>1</v>
      </c>
    </row>
    <row r="274" spans="1:7" x14ac:dyDescent="0.25">
      <c r="A274" s="45">
        <v>40360</v>
      </c>
      <c r="B274" s="60">
        <v>2482</v>
      </c>
      <c r="C274" s="47" t="s">
        <v>9</v>
      </c>
      <c r="D274" s="48" t="s">
        <v>198</v>
      </c>
      <c r="E274" s="76">
        <v>4060</v>
      </c>
      <c r="F274" s="50">
        <v>4059</v>
      </c>
      <c r="G274" s="50">
        <v>1</v>
      </c>
    </row>
    <row r="275" spans="1:7" x14ac:dyDescent="0.25">
      <c r="A275" s="45">
        <v>37991</v>
      </c>
      <c r="B275" s="60">
        <v>953</v>
      </c>
      <c r="C275" s="47" t="s">
        <v>9</v>
      </c>
      <c r="D275" s="48" t="s">
        <v>199</v>
      </c>
      <c r="E275" s="49">
        <v>1</v>
      </c>
      <c r="F275" s="50">
        <f>[1]COMUNICACIONES!K1</f>
        <v>0</v>
      </c>
      <c r="G275" s="50">
        <f>[1]COMUNICACIONES!L1</f>
        <v>1</v>
      </c>
    </row>
    <row r="276" spans="1:7" x14ac:dyDescent="0.25">
      <c r="A276" s="45">
        <v>42552</v>
      </c>
      <c r="B276" s="60">
        <v>3945</v>
      </c>
      <c r="C276" s="47" t="s">
        <v>9</v>
      </c>
      <c r="D276" s="48" t="s">
        <v>200</v>
      </c>
      <c r="E276" s="49">
        <v>18200.32</v>
      </c>
      <c r="F276" s="50">
        <f>[1]COMUNICACIONES!K2</f>
        <v>11375.199999999999</v>
      </c>
      <c r="G276" s="50">
        <f>[1]COMUNICACIONES!L2</f>
        <v>6825.1200000000008</v>
      </c>
    </row>
    <row r="277" spans="1:7" x14ac:dyDescent="0.25">
      <c r="A277" s="45">
        <v>42787</v>
      </c>
      <c r="B277" s="60">
        <v>4572</v>
      </c>
      <c r="C277" s="47" t="s">
        <v>9</v>
      </c>
      <c r="D277" s="48" t="s">
        <v>72</v>
      </c>
      <c r="E277" s="49">
        <v>5929.5</v>
      </c>
      <c r="F277" s="50">
        <f>[1]COMUNICACIONES!K3</f>
        <v>3360.05</v>
      </c>
      <c r="G277" s="50">
        <f>[1]COMUNICACIONES!L3</f>
        <v>2569.4499999999998</v>
      </c>
    </row>
    <row r="278" spans="1:7" x14ac:dyDescent="0.25">
      <c r="A278" s="45"/>
      <c r="B278" s="60"/>
      <c r="C278" s="47" t="s">
        <v>9</v>
      </c>
      <c r="D278" s="48"/>
      <c r="E278" s="49"/>
      <c r="F278" s="50"/>
      <c r="G278" s="50"/>
    </row>
    <row r="279" spans="1:7" x14ac:dyDescent="0.25">
      <c r="A279" s="57" t="s">
        <v>31</v>
      </c>
      <c r="B279" s="212" t="s">
        <v>248</v>
      </c>
      <c r="C279" s="212"/>
      <c r="E279" s="59"/>
      <c r="F279" s="59"/>
      <c r="G279" s="56"/>
    </row>
    <row r="280" spans="1:7" ht="12.75" x14ac:dyDescent="0.2">
      <c r="A280" s="215" t="s">
        <v>1</v>
      </c>
      <c r="B280" s="215"/>
      <c r="C280" s="215"/>
      <c r="D280" s="215"/>
      <c r="E280" s="215"/>
      <c r="F280" s="215"/>
      <c r="G280" s="215"/>
    </row>
    <row r="281" spans="1:7" ht="31.5" x14ac:dyDescent="0.2">
      <c r="A281" s="28" t="s">
        <v>2</v>
      </c>
      <c r="B281" s="29" t="s">
        <v>3</v>
      </c>
      <c r="C281" s="30" t="s">
        <v>4</v>
      </c>
      <c r="D281" s="29" t="s">
        <v>5</v>
      </c>
      <c r="E281" s="31" t="s">
        <v>6</v>
      </c>
      <c r="F281" s="32" t="s">
        <v>7</v>
      </c>
      <c r="G281" s="32" t="s">
        <v>8</v>
      </c>
    </row>
    <row r="282" spans="1:7" x14ac:dyDescent="0.25">
      <c r="A282" s="45">
        <v>42080</v>
      </c>
      <c r="B282" s="60">
        <v>3462</v>
      </c>
      <c r="C282" s="47" t="s">
        <v>9</v>
      </c>
      <c r="D282" s="48" t="s">
        <v>14</v>
      </c>
      <c r="E282" s="50">
        <v>4400</v>
      </c>
      <c r="F282" s="50">
        <v>3336.6666666666665</v>
      </c>
      <c r="G282" s="76">
        <v>1063.3333333333335</v>
      </c>
    </row>
    <row r="283" spans="1:7" x14ac:dyDescent="0.25">
      <c r="A283" s="45">
        <v>42080</v>
      </c>
      <c r="B283" s="60">
        <v>3473</v>
      </c>
      <c r="C283" s="47" t="s">
        <v>9</v>
      </c>
      <c r="D283" s="48" t="s">
        <v>202</v>
      </c>
      <c r="E283" s="50">
        <v>4400</v>
      </c>
      <c r="F283" s="50">
        <v>3336.6666666666665</v>
      </c>
      <c r="G283" s="76">
        <v>1063.3333333333335</v>
      </c>
    </row>
    <row r="284" spans="1:7" x14ac:dyDescent="0.25">
      <c r="A284" s="45">
        <v>37991</v>
      </c>
      <c r="B284" s="60">
        <v>86</v>
      </c>
      <c r="C284" s="47" t="s">
        <v>9</v>
      </c>
      <c r="D284" s="48" t="s">
        <v>203</v>
      </c>
      <c r="E284" s="50">
        <v>1</v>
      </c>
      <c r="F284" s="50">
        <v>0</v>
      </c>
      <c r="G284" s="76">
        <v>1</v>
      </c>
    </row>
    <row r="285" spans="1:7" x14ac:dyDescent="0.25">
      <c r="A285" s="45">
        <v>37991</v>
      </c>
      <c r="B285" s="60">
        <v>906</v>
      </c>
      <c r="C285" s="47" t="s">
        <v>9</v>
      </c>
      <c r="D285" s="48" t="s">
        <v>168</v>
      </c>
      <c r="E285" s="50">
        <v>1</v>
      </c>
      <c r="F285" s="50">
        <v>0</v>
      </c>
      <c r="G285" s="76">
        <v>1</v>
      </c>
    </row>
    <row r="286" spans="1:7" x14ac:dyDescent="0.25">
      <c r="A286" s="45">
        <v>43425</v>
      </c>
      <c r="B286" s="60">
        <v>5026</v>
      </c>
      <c r="C286" s="47" t="s">
        <v>9</v>
      </c>
      <c r="D286" s="48" t="s">
        <v>204</v>
      </c>
      <c r="E286" s="50">
        <v>6094.67</v>
      </c>
      <c r="F286" s="50">
        <v>2387.0790833333331</v>
      </c>
      <c r="G286" s="76">
        <v>3707.590916666667</v>
      </c>
    </row>
    <row r="287" spans="1:7" x14ac:dyDescent="0.25">
      <c r="A287" s="45">
        <v>43425</v>
      </c>
      <c r="B287" s="60">
        <v>5027</v>
      </c>
      <c r="C287" s="47" t="s">
        <v>9</v>
      </c>
      <c r="D287" s="48" t="s">
        <v>205</v>
      </c>
      <c r="E287" s="50">
        <v>6094.67</v>
      </c>
      <c r="F287" s="50">
        <v>2387.0790833333331</v>
      </c>
      <c r="G287" s="76">
        <v>3707.590916666667</v>
      </c>
    </row>
    <row r="288" spans="1:7" x14ac:dyDescent="0.25">
      <c r="A288" s="45">
        <v>42080</v>
      </c>
      <c r="B288" s="60">
        <v>3534</v>
      </c>
      <c r="C288" s="47" t="s">
        <v>9</v>
      </c>
      <c r="D288" s="48" t="s">
        <v>206</v>
      </c>
      <c r="E288" s="50">
        <v>9368.5</v>
      </c>
      <c r="F288" s="50">
        <v>7104.4458333333341</v>
      </c>
      <c r="G288" s="76">
        <v>2264.0541666666659</v>
      </c>
    </row>
    <row r="289" spans="1:7" x14ac:dyDescent="0.25">
      <c r="A289" s="45">
        <v>40211</v>
      </c>
      <c r="B289" s="60">
        <v>1769</v>
      </c>
      <c r="C289" s="47" t="s">
        <v>9</v>
      </c>
      <c r="D289" s="48" t="s">
        <v>207</v>
      </c>
      <c r="E289" s="50">
        <v>2784</v>
      </c>
      <c r="F289" s="50">
        <v>2783</v>
      </c>
      <c r="G289" s="76">
        <v>1</v>
      </c>
    </row>
    <row r="290" spans="1:7" x14ac:dyDescent="0.25">
      <c r="A290" s="45">
        <v>43250</v>
      </c>
      <c r="B290" s="60">
        <v>4914</v>
      </c>
      <c r="C290" s="47" t="s">
        <v>9</v>
      </c>
      <c r="D290" s="48" t="s">
        <v>208</v>
      </c>
      <c r="E290" s="50">
        <v>7080</v>
      </c>
      <c r="F290" s="50">
        <v>3127</v>
      </c>
      <c r="G290" s="76">
        <v>3953</v>
      </c>
    </row>
    <row r="291" spans="1:7" x14ac:dyDescent="0.25">
      <c r="A291" s="45">
        <v>43250</v>
      </c>
      <c r="B291" s="60">
        <v>4915</v>
      </c>
      <c r="C291" s="47" t="s">
        <v>9</v>
      </c>
      <c r="D291" s="48" t="s">
        <v>209</v>
      </c>
      <c r="E291" s="50">
        <v>7080</v>
      </c>
      <c r="F291" s="50">
        <v>3127</v>
      </c>
      <c r="G291" s="76">
        <v>3953</v>
      </c>
    </row>
    <row r="292" spans="1:7" x14ac:dyDescent="0.25">
      <c r="A292" s="45">
        <v>40071</v>
      </c>
      <c r="B292" s="60">
        <v>1826</v>
      </c>
      <c r="C292" s="47" t="s">
        <v>9</v>
      </c>
      <c r="D292" s="48" t="s">
        <v>210</v>
      </c>
      <c r="E292" s="50">
        <v>2668</v>
      </c>
      <c r="F292" s="50">
        <v>2667</v>
      </c>
      <c r="G292" s="76">
        <v>1</v>
      </c>
    </row>
    <row r="293" spans="1:7" x14ac:dyDescent="0.25">
      <c r="A293" s="45">
        <v>43227</v>
      </c>
      <c r="B293" s="60">
        <v>4878</v>
      </c>
      <c r="C293" s="47" t="s">
        <v>9</v>
      </c>
      <c r="D293" s="48" t="s">
        <v>211</v>
      </c>
      <c r="E293" s="50">
        <v>47082</v>
      </c>
      <c r="F293" s="50">
        <v>47080</v>
      </c>
      <c r="G293" s="76">
        <v>2</v>
      </c>
    </row>
    <row r="294" spans="1:7" x14ac:dyDescent="0.25">
      <c r="A294" s="45">
        <v>43227</v>
      </c>
      <c r="B294" s="60">
        <v>4877</v>
      </c>
      <c r="C294" s="47" t="s">
        <v>9</v>
      </c>
      <c r="D294" s="48" t="s">
        <v>212</v>
      </c>
      <c r="E294" s="50">
        <v>47082</v>
      </c>
      <c r="F294" s="50">
        <v>47080</v>
      </c>
      <c r="G294" s="76">
        <v>2</v>
      </c>
    </row>
    <row r="295" spans="1:7" x14ac:dyDescent="0.25">
      <c r="A295" s="45">
        <v>43292</v>
      </c>
      <c r="B295" s="60">
        <v>4965</v>
      </c>
      <c r="C295" s="47" t="s">
        <v>9</v>
      </c>
      <c r="D295" s="48" t="s">
        <v>213</v>
      </c>
      <c r="E295" s="50">
        <v>38115.99</v>
      </c>
      <c r="F295" s="50">
        <v>38113.99</v>
      </c>
      <c r="G295" s="76">
        <v>2</v>
      </c>
    </row>
    <row r="296" spans="1:7" x14ac:dyDescent="0.25">
      <c r="A296" s="45">
        <v>42753</v>
      </c>
      <c r="B296" s="60">
        <v>4442</v>
      </c>
      <c r="C296" s="47" t="s">
        <v>9</v>
      </c>
      <c r="D296" s="48" t="s">
        <v>214</v>
      </c>
      <c r="E296" s="50">
        <v>7233.4</v>
      </c>
      <c r="F296" s="50">
        <v>4159.2049999999999</v>
      </c>
      <c r="G296" s="76">
        <v>3074.1949999999997</v>
      </c>
    </row>
    <row r="297" spans="1:7" x14ac:dyDescent="0.25">
      <c r="A297" s="45">
        <v>42753</v>
      </c>
      <c r="B297" s="60">
        <v>4443</v>
      </c>
      <c r="C297" s="47" t="s">
        <v>9</v>
      </c>
      <c r="D297" s="48" t="s">
        <v>214</v>
      </c>
      <c r="E297" s="50">
        <v>7233.4</v>
      </c>
      <c r="F297" s="50">
        <v>4159.2049999999999</v>
      </c>
      <c r="G297" s="76">
        <v>3074.1949999999997</v>
      </c>
    </row>
    <row r="298" spans="1:7" x14ac:dyDescent="0.25">
      <c r="A298" s="45">
        <v>42087</v>
      </c>
      <c r="B298" s="60">
        <v>3419</v>
      </c>
      <c r="C298" s="47" t="s">
        <v>9</v>
      </c>
      <c r="D298" s="48" t="s">
        <v>215</v>
      </c>
      <c r="E298" s="50">
        <v>28495.759999999998</v>
      </c>
      <c r="F298" s="50">
        <v>28494.76</v>
      </c>
      <c r="G298" s="76">
        <v>1</v>
      </c>
    </row>
    <row r="299" spans="1:7" x14ac:dyDescent="0.25">
      <c r="A299" s="45">
        <v>37991</v>
      </c>
      <c r="B299" s="60">
        <v>960</v>
      </c>
      <c r="C299" s="47" t="s">
        <v>9</v>
      </c>
      <c r="D299" s="48" t="s">
        <v>216</v>
      </c>
      <c r="E299" s="50">
        <v>1</v>
      </c>
      <c r="F299" s="50">
        <v>0</v>
      </c>
      <c r="G299" s="76">
        <v>1</v>
      </c>
    </row>
    <row r="300" spans="1:7" x14ac:dyDescent="0.25">
      <c r="A300" s="45">
        <v>42186</v>
      </c>
      <c r="B300" s="60">
        <v>3762</v>
      </c>
      <c r="C300" s="47" t="s">
        <v>9</v>
      </c>
      <c r="D300" s="48" t="s">
        <v>217</v>
      </c>
      <c r="E300" s="50">
        <v>10933.88</v>
      </c>
      <c r="F300" s="50">
        <v>7927.0629999999992</v>
      </c>
      <c r="G300" s="76">
        <v>3006.817</v>
      </c>
    </row>
    <row r="301" spans="1:7" x14ac:dyDescent="0.25">
      <c r="A301" s="45">
        <v>39419</v>
      </c>
      <c r="B301" s="60">
        <v>578</v>
      </c>
      <c r="C301" s="47" t="s">
        <v>9</v>
      </c>
      <c r="D301" s="48" t="s">
        <v>218</v>
      </c>
      <c r="E301" s="50">
        <v>15114.8</v>
      </c>
      <c r="F301" s="50">
        <v>15113.8</v>
      </c>
      <c r="G301" s="76">
        <v>1</v>
      </c>
    </row>
    <row r="302" spans="1:7" x14ac:dyDescent="0.25">
      <c r="A302" s="45">
        <v>42186</v>
      </c>
      <c r="B302" s="60">
        <v>3761</v>
      </c>
      <c r="C302" s="47" t="s">
        <v>9</v>
      </c>
      <c r="D302" s="48" t="s">
        <v>219</v>
      </c>
      <c r="E302" s="50">
        <v>4641.2</v>
      </c>
      <c r="F302" s="50">
        <v>3364.8700000000003</v>
      </c>
      <c r="G302" s="76">
        <v>1276.3299999999995</v>
      </c>
    </row>
    <row r="303" spans="1:7" x14ac:dyDescent="0.25">
      <c r="A303" s="45">
        <v>43227</v>
      </c>
      <c r="B303" s="60">
        <v>4880</v>
      </c>
      <c r="C303" s="47" t="s">
        <v>9</v>
      </c>
      <c r="D303" s="48" t="s">
        <v>220</v>
      </c>
      <c r="E303" s="50">
        <v>5900</v>
      </c>
      <c r="F303" s="50">
        <v>5898</v>
      </c>
      <c r="G303" s="76">
        <v>1</v>
      </c>
    </row>
    <row r="304" spans="1:7" x14ac:dyDescent="0.25">
      <c r="A304" s="45">
        <v>42220</v>
      </c>
      <c r="B304" s="60">
        <v>4620</v>
      </c>
      <c r="C304" s="47" t="s">
        <v>9</v>
      </c>
      <c r="D304" s="48" t="s">
        <v>221</v>
      </c>
      <c r="E304" s="50">
        <v>6900</v>
      </c>
      <c r="F304" s="50">
        <v>6899</v>
      </c>
      <c r="G304" s="76">
        <v>1</v>
      </c>
    </row>
    <row r="305" spans="1:7" x14ac:dyDescent="0.25">
      <c r="A305" s="45">
        <v>43292</v>
      </c>
      <c r="B305" s="60">
        <v>4967</v>
      </c>
      <c r="C305" s="47" t="s">
        <v>9</v>
      </c>
      <c r="D305" s="48" t="s">
        <v>222</v>
      </c>
      <c r="E305" s="50">
        <v>6070.01</v>
      </c>
      <c r="F305" s="50">
        <v>6068.01</v>
      </c>
      <c r="G305" s="76">
        <v>2</v>
      </c>
    </row>
    <row r="306" spans="1:7" x14ac:dyDescent="0.25">
      <c r="A306" s="45">
        <v>40963</v>
      </c>
      <c r="B306" s="60">
        <v>2849</v>
      </c>
      <c r="C306" s="47" t="s">
        <v>9</v>
      </c>
      <c r="D306" s="48" t="s">
        <v>223</v>
      </c>
      <c r="E306" s="50">
        <v>1218</v>
      </c>
      <c r="F306" s="50">
        <v>1218</v>
      </c>
      <c r="G306" s="76">
        <v>1</v>
      </c>
    </row>
    <row r="307" spans="1:7" x14ac:dyDescent="0.25">
      <c r="A307" s="45">
        <v>43213</v>
      </c>
      <c r="B307" s="60">
        <v>4862</v>
      </c>
      <c r="C307" s="47" t="s">
        <v>9</v>
      </c>
      <c r="D307" s="48" t="s">
        <v>224</v>
      </c>
      <c r="E307" s="50">
        <v>41516.44</v>
      </c>
      <c r="F307" s="50">
        <v>41514.44</v>
      </c>
      <c r="G307" s="76">
        <v>2</v>
      </c>
    </row>
    <row r="308" spans="1:7" x14ac:dyDescent="0.25">
      <c r="A308" s="45">
        <v>42080</v>
      </c>
      <c r="B308" s="60">
        <v>3535</v>
      </c>
      <c r="C308" s="47" t="s">
        <v>9</v>
      </c>
      <c r="D308" s="48" t="s">
        <v>225</v>
      </c>
      <c r="E308" s="50">
        <v>13366</v>
      </c>
      <c r="F308" s="50">
        <v>10135.883333333333</v>
      </c>
      <c r="G308" s="76">
        <v>3230.1166666666668</v>
      </c>
    </row>
    <row r="309" spans="1:7" x14ac:dyDescent="0.25">
      <c r="A309" s="45">
        <v>42787</v>
      </c>
      <c r="B309" s="60">
        <v>4560</v>
      </c>
      <c r="C309" s="47" t="s">
        <v>9</v>
      </c>
      <c r="D309" s="48" t="s">
        <v>72</v>
      </c>
      <c r="E309" s="50">
        <v>5929.5</v>
      </c>
      <c r="F309" s="50">
        <v>3360.05</v>
      </c>
      <c r="G309" s="76">
        <v>2569.4499999999998</v>
      </c>
    </row>
    <row r="310" spans="1:7" x14ac:dyDescent="0.25">
      <c r="A310" s="45">
        <v>42787</v>
      </c>
      <c r="B310" s="60">
        <v>4562</v>
      </c>
      <c r="C310" s="47" t="s">
        <v>9</v>
      </c>
      <c r="D310" s="48" t="s">
        <v>72</v>
      </c>
      <c r="E310" s="50">
        <v>5929.5</v>
      </c>
      <c r="F310" s="50">
        <v>3360.05</v>
      </c>
      <c r="G310" s="76">
        <v>2569.4499999999998</v>
      </c>
    </row>
    <row r="311" spans="1:7" x14ac:dyDescent="0.25">
      <c r="A311" s="45">
        <v>42787</v>
      </c>
      <c r="B311" s="60">
        <v>4564</v>
      </c>
      <c r="C311" s="47" t="s">
        <v>9</v>
      </c>
      <c r="D311" s="48" t="s">
        <v>72</v>
      </c>
      <c r="E311" s="50">
        <v>5929.5</v>
      </c>
      <c r="F311" s="50">
        <v>3360.05</v>
      </c>
      <c r="G311" s="76">
        <v>2569.4499999999998</v>
      </c>
    </row>
    <row r="312" spans="1:7" x14ac:dyDescent="0.25">
      <c r="A312" s="45">
        <v>42787</v>
      </c>
      <c r="B312" s="60">
        <v>4565</v>
      </c>
      <c r="C312" s="47" t="s">
        <v>9</v>
      </c>
      <c r="D312" s="48" t="s">
        <v>72</v>
      </c>
      <c r="E312" s="50">
        <v>5929.5</v>
      </c>
      <c r="F312" s="50">
        <v>3360.05</v>
      </c>
      <c r="G312" s="76">
        <v>2569.4499999999998</v>
      </c>
    </row>
    <row r="313" spans="1:7" x14ac:dyDescent="0.25">
      <c r="A313" s="45">
        <v>42387</v>
      </c>
      <c r="B313" s="60">
        <v>4055</v>
      </c>
      <c r="C313" s="47" t="s">
        <v>9</v>
      </c>
      <c r="D313" s="48" t="s">
        <v>207</v>
      </c>
      <c r="E313" s="50">
        <v>5225</v>
      </c>
      <c r="F313" s="50">
        <v>3526.875</v>
      </c>
      <c r="G313" s="76">
        <v>1698.125</v>
      </c>
    </row>
    <row r="314" spans="1:7" x14ac:dyDescent="0.25">
      <c r="A314" s="45">
        <v>42879</v>
      </c>
      <c r="B314" s="60">
        <v>4690</v>
      </c>
      <c r="C314" s="47" t="s">
        <v>9</v>
      </c>
      <c r="D314" s="48" t="s">
        <v>226</v>
      </c>
      <c r="E314" s="50">
        <v>10561</v>
      </c>
      <c r="F314" s="50">
        <v>5720.5416666666661</v>
      </c>
      <c r="G314" s="76">
        <v>4840.4583333333339</v>
      </c>
    </row>
    <row r="315" spans="1:7" x14ac:dyDescent="0.25">
      <c r="A315" s="45">
        <v>40360</v>
      </c>
      <c r="B315" s="60">
        <v>4792</v>
      </c>
      <c r="C315" s="47" t="s">
        <v>9</v>
      </c>
      <c r="D315" s="48" t="s">
        <v>227</v>
      </c>
      <c r="E315" s="50">
        <v>45744.639999999999</v>
      </c>
      <c r="F315" s="50">
        <v>45743.64</v>
      </c>
      <c r="G315" s="76">
        <v>1</v>
      </c>
    </row>
    <row r="316" spans="1:7" x14ac:dyDescent="0.25">
      <c r="A316" s="45">
        <v>40360</v>
      </c>
      <c r="B316" s="60">
        <v>2401</v>
      </c>
      <c r="C316" s="47" t="s">
        <v>9</v>
      </c>
      <c r="D316" s="48" t="s">
        <v>228</v>
      </c>
      <c r="E316" s="50">
        <v>6944</v>
      </c>
      <c r="F316" s="50">
        <v>6943</v>
      </c>
      <c r="G316" s="76">
        <v>1</v>
      </c>
    </row>
    <row r="317" spans="1:7" x14ac:dyDescent="0.25">
      <c r="A317" s="45">
        <v>40360</v>
      </c>
      <c r="B317" s="60">
        <v>2503</v>
      </c>
      <c r="C317" s="47" t="s">
        <v>9</v>
      </c>
      <c r="D317" s="48" t="s">
        <v>229</v>
      </c>
      <c r="E317" s="50">
        <v>6844</v>
      </c>
      <c r="F317" s="50">
        <v>6843</v>
      </c>
      <c r="G317" s="76">
        <v>1</v>
      </c>
    </row>
    <row r="318" spans="1:7" x14ac:dyDescent="0.25">
      <c r="A318" s="45">
        <v>42095</v>
      </c>
      <c r="B318" s="60">
        <v>3636</v>
      </c>
      <c r="C318" s="47" t="s">
        <v>9</v>
      </c>
      <c r="D318" s="48" t="s">
        <v>230</v>
      </c>
      <c r="E318" s="50">
        <v>5245.1</v>
      </c>
      <c r="F318" s="50">
        <v>3933.8250000000003</v>
      </c>
      <c r="G318" s="76">
        <v>1311.2750000000001</v>
      </c>
    </row>
    <row r="319" spans="1:7" x14ac:dyDescent="0.25">
      <c r="A319" s="45">
        <v>42095</v>
      </c>
      <c r="B319" s="60">
        <v>3635</v>
      </c>
      <c r="C319" s="47" t="s">
        <v>9</v>
      </c>
      <c r="D319" s="48" t="s">
        <v>231</v>
      </c>
      <c r="E319" s="50">
        <v>5245.1</v>
      </c>
      <c r="F319" s="50">
        <v>3933.8250000000003</v>
      </c>
      <c r="G319" s="76">
        <v>1311.2750000000001</v>
      </c>
    </row>
    <row r="320" spans="1:7" x14ac:dyDescent="0.25">
      <c r="A320" s="45">
        <v>42095</v>
      </c>
      <c r="B320" s="60">
        <v>3637</v>
      </c>
      <c r="C320" s="47" t="s">
        <v>9</v>
      </c>
      <c r="D320" s="48" t="s">
        <v>231</v>
      </c>
      <c r="E320" s="50">
        <v>5245.1</v>
      </c>
      <c r="F320" s="50">
        <v>3933.8250000000003</v>
      </c>
      <c r="G320" s="76">
        <v>1311.2750000000001</v>
      </c>
    </row>
    <row r="321" spans="1:7" x14ac:dyDescent="0.25">
      <c r="A321" s="45">
        <v>42095</v>
      </c>
      <c r="B321" s="60">
        <v>3638</v>
      </c>
      <c r="C321" s="47" t="s">
        <v>9</v>
      </c>
      <c r="D321" s="48" t="s">
        <v>231</v>
      </c>
      <c r="E321" s="50">
        <v>5245.1</v>
      </c>
      <c r="F321" s="50">
        <v>3933.8250000000003</v>
      </c>
      <c r="G321" s="76">
        <v>1311.2750000000001</v>
      </c>
    </row>
    <row r="322" spans="1:7" x14ac:dyDescent="0.25">
      <c r="A322" s="45">
        <v>42095</v>
      </c>
      <c r="B322" s="60">
        <v>3639</v>
      </c>
      <c r="C322" s="47" t="s">
        <v>9</v>
      </c>
      <c r="D322" s="48" t="s">
        <v>231</v>
      </c>
      <c r="E322" s="50">
        <v>5245.1</v>
      </c>
      <c r="F322" s="50">
        <v>3933.8250000000003</v>
      </c>
      <c r="G322" s="76">
        <v>1311.2750000000001</v>
      </c>
    </row>
    <row r="323" spans="1:7" x14ac:dyDescent="0.25">
      <c r="A323" s="45">
        <v>42095</v>
      </c>
      <c r="B323" s="60">
        <v>2156</v>
      </c>
      <c r="C323" s="47" t="s">
        <v>9</v>
      </c>
      <c r="D323" s="48" t="s">
        <v>231</v>
      </c>
      <c r="E323" s="50">
        <v>5245.1</v>
      </c>
      <c r="F323" s="50">
        <v>3933.8250000000003</v>
      </c>
      <c r="G323" s="76">
        <v>1311.2750000000001</v>
      </c>
    </row>
    <row r="324" spans="1:7" x14ac:dyDescent="0.25">
      <c r="A324" s="45">
        <v>42095</v>
      </c>
      <c r="B324" s="60">
        <v>3641</v>
      </c>
      <c r="C324" s="47" t="s">
        <v>9</v>
      </c>
      <c r="D324" s="48" t="s">
        <v>231</v>
      </c>
      <c r="E324" s="49">
        <v>5245.1</v>
      </c>
      <c r="F324" s="50">
        <v>3933.8250000000003</v>
      </c>
      <c r="G324" s="76">
        <v>1311.2750000000001</v>
      </c>
    </row>
    <row r="325" spans="1:7" x14ac:dyDescent="0.25">
      <c r="A325" s="45">
        <v>42095</v>
      </c>
      <c r="B325" s="60">
        <v>3644</v>
      </c>
      <c r="C325" s="47" t="s">
        <v>9</v>
      </c>
      <c r="D325" s="48" t="s">
        <v>231</v>
      </c>
      <c r="E325" s="49">
        <v>5245.1</v>
      </c>
      <c r="F325" s="50">
        <v>3933.8250000000003</v>
      </c>
      <c r="G325" s="76">
        <v>1311.2750000000001</v>
      </c>
    </row>
    <row r="326" spans="1:7" x14ac:dyDescent="0.25">
      <c r="A326" s="45">
        <v>42095</v>
      </c>
      <c r="B326" s="60">
        <v>3645</v>
      </c>
      <c r="C326" s="47" t="s">
        <v>9</v>
      </c>
      <c r="D326" s="48" t="s">
        <v>231</v>
      </c>
      <c r="E326" s="49">
        <v>5245.1</v>
      </c>
      <c r="F326" s="50">
        <v>3933.8250000000003</v>
      </c>
      <c r="G326" s="76">
        <v>1311.2750000000001</v>
      </c>
    </row>
    <row r="327" spans="1:7" x14ac:dyDescent="0.25">
      <c r="A327" s="45">
        <v>40360</v>
      </c>
      <c r="B327" s="60">
        <v>2504</v>
      </c>
      <c r="C327" s="47" t="s">
        <v>9</v>
      </c>
      <c r="D327" s="48" t="s">
        <v>232</v>
      </c>
      <c r="E327" s="49">
        <v>6844</v>
      </c>
      <c r="F327" s="50">
        <v>6843</v>
      </c>
      <c r="G327" s="76">
        <v>1</v>
      </c>
    </row>
    <row r="328" spans="1:7" x14ac:dyDescent="0.25">
      <c r="A328" s="45">
        <v>42080</v>
      </c>
      <c r="B328" s="60">
        <v>3463</v>
      </c>
      <c r="C328" s="47" t="s">
        <v>9</v>
      </c>
      <c r="D328" s="48" t="s">
        <v>233</v>
      </c>
      <c r="E328" s="49">
        <v>4400</v>
      </c>
      <c r="F328" s="50">
        <v>3336.6666666666665</v>
      </c>
      <c r="G328" s="76">
        <v>1063.3333333333335</v>
      </c>
    </row>
    <row r="329" spans="1:7" x14ac:dyDescent="0.25">
      <c r="A329" s="45">
        <v>42080</v>
      </c>
      <c r="B329" s="60">
        <v>3464</v>
      </c>
      <c r="C329" s="47" t="s">
        <v>9</v>
      </c>
      <c r="D329" s="48" t="s">
        <v>202</v>
      </c>
      <c r="E329" s="49">
        <v>4400</v>
      </c>
      <c r="F329" s="50">
        <v>3336.6666666666665</v>
      </c>
      <c r="G329" s="76">
        <v>1063.3333333333335</v>
      </c>
    </row>
    <row r="330" spans="1:7" x14ac:dyDescent="0.25">
      <c r="A330" s="45">
        <v>42186</v>
      </c>
      <c r="B330" s="60">
        <v>3654</v>
      </c>
      <c r="C330" s="47" t="s">
        <v>9</v>
      </c>
      <c r="D330" s="48" t="s">
        <v>234</v>
      </c>
      <c r="E330" s="49">
        <v>9119.6299999999992</v>
      </c>
      <c r="F330" s="50">
        <v>6611.7317499999999</v>
      </c>
      <c r="G330" s="76">
        <v>2507.8982499999993</v>
      </c>
    </row>
    <row r="331" spans="1:7" x14ac:dyDescent="0.25">
      <c r="A331" s="45">
        <v>40185</v>
      </c>
      <c r="B331" s="60">
        <v>2374</v>
      </c>
      <c r="C331" s="47" t="s">
        <v>9</v>
      </c>
      <c r="D331" s="48" t="s">
        <v>235</v>
      </c>
      <c r="E331" s="49">
        <v>4988</v>
      </c>
      <c r="F331" s="50">
        <v>4987</v>
      </c>
      <c r="G331" s="76">
        <v>1</v>
      </c>
    </row>
    <row r="332" spans="1:7" x14ac:dyDescent="0.25">
      <c r="A332" s="45">
        <v>43206</v>
      </c>
      <c r="B332" s="60">
        <v>4858</v>
      </c>
      <c r="C332" s="47" t="s">
        <v>9</v>
      </c>
      <c r="D332" s="48" t="s">
        <v>236</v>
      </c>
      <c r="E332" s="49">
        <v>6760.29</v>
      </c>
      <c r="F332" s="50">
        <f>[1]CONTABILIDAD!K1</f>
        <v>6758.29</v>
      </c>
      <c r="G332" s="76">
        <f>[1]CONTABILIDAD!L1</f>
        <v>2</v>
      </c>
    </row>
    <row r="333" spans="1:7" x14ac:dyDescent="0.25">
      <c r="A333" s="45">
        <v>42017</v>
      </c>
      <c r="B333" s="60">
        <v>3333</v>
      </c>
      <c r="C333" s="47" t="s">
        <v>9</v>
      </c>
      <c r="D333" s="48" t="s">
        <v>237</v>
      </c>
      <c r="E333" s="49">
        <v>5400</v>
      </c>
      <c r="F333" s="50">
        <f>[1]CONTABILIDAD!K2</f>
        <v>5399</v>
      </c>
      <c r="G333" s="76">
        <f>[1]CONTABILIDAD!L2</f>
        <v>1</v>
      </c>
    </row>
    <row r="334" spans="1:7" x14ac:dyDescent="0.25">
      <c r="A334" s="45">
        <v>43206</v>
      </c>
      <c r="B334" s="60">
        <v>4857</v>
      </c>
      <c r="C334" s="47" t="s">
        <v>9</v>
      </c>
      <c r="D334" s="48" t="s">
        <v>238</v>
      </c>
      <c r="E334" s="49">
        <v>49285.72</v>
      </c>
      <c r="F334" s="50">
        <f>[1]CONTABILIDAD!K3</f>
        <v>49284.72</v>
      </c>
      <c r="G334" s="76">
        <f>[1]CONTABILIDAD!L3</f>
        <v>1</v>
      </c>
    </row>
    <row r="335" spans="1:7" x14ac:dyDescent="0.25">
      <c r="A335" s="45">
        <v>41421</v>
      </c>
      <c r="B335" s="60">
        <v>3030</v>
      </c>
      <c r="C335" s="47" t="s">
        <v>9</v>
      </c>
      <c r="D335" s="48" t="s">
        <v>239</v>
      </c>
      <c r="E335" s="49">
        <v>25388.9</v>
      </c>
      <c r="F335" s="50">
        <f>[1]CONTABILIDAD!K4</f>
        <v>25387.9</v>
      </c>
      <c r="G335" s="76">
        <f>[1]CONTABILIDAD!L4</f>
        <v>1</v>
      </c>
    </row>
    <row r="336" spans="1:7" x14ac:dyDescent="0.25">
      <c r="A336" s="45">
        <v>42578</v>
      </c>
      <c r="B336" s="60">
        <v>4184</v>
      </c>
      <c r="C336" s="47" t="s">
        <v>9</v>
      </c>
      <c r="D336" s="48" t="s">
        <v>240</v>
      </c>
      <c r="E336" s="49">
        <v>8968</v>
      </c>
      <c r="F336" s="50">
        <f>[1]CONTABILIDAD!K5</f>
        <v>5605</v>
      </c>
      <c r="G336" s="76">
        <f>[1]CONTABILIDAD!L5</f>
        <v>3363</v>
      </c>
    </row>
    <row r="337" spans="1:7" x14ac:dyDescent="0.25">
      <c r="A337" s="45">
        <v>43010</v>
      </c>
      <c r="B337" s="60">
        <v>4774</v>
      </c>
      <c r="C337" s="47" t="s">
        <v>9</v>
      </c>
      <c r="D337" s="48" t="s">
        <v>241</v>
      </c>
      <c r="E337" s="49">
        <v>5929.5</v>
      </c>
      <c r="F337" s="50">
        <f>[1]CONTABILIDAD!K6</f>
        <v>2964.75</v>
      </c>
      <c r="G337" s="76">
        <f>[1]CONTABILIDAD!L6</f>
        <v>2964.75</v>
      </c>
    </row>
    <row r="338" spans="1:7" x14ac:dyDescent="0.25">
      <c r="A338" s="45">
        <v>43010</v>
      </c>
      <c r="B338" s="60">
        <v>4777</v>
      </c>
      <c r="C338" s="47" t="s">
        <v>9</v>
      </c>
      <c r="D338" s="48" t="s">
        <v>241</v>
      </c>
      <c r="E338" s="49">
        <v>5929.5</v>
      </c>
      <c r="F338" s="50">
        <f>[1]CONTABILIDAD!K7</f>
        <v>2964.75</v>
      </c>
      <c r="G338" s="76">
        <f>[1]CONTABILIDAD!L7</f>
        <v>2964.75</v>
      </c>
    </row>
    <row r="339" spans="1:7" x14ac:dyDescent="0.25">
      <c r="A339" s="45">
        <v>42552</v>
      </c>
      <c r="B339" s="60">
        <v>3960</v>
      </c>
      <c r="C339" s="47" t="s">
        <v>9</v>
      </c>
      <c r="D339" s="48" t="s">
        <v>242</v>
      </c>
      <c r="E339" s="49">
        <v>1</v>
      </c>
      <c r="F339" s="50">
        <f>[1]CONTABILIDAD!K8</f>
        <v>0</v>
      </c>
      <c r="G339" s="76">
        <f>[1]CONTABILIDAD!L8</f>
        <v>1</v>
      </c>
    </row>
    <row r="340" spans="1:7" x14ac:dyDescent="0.25">
      <c r="A340" s="45">
        <v>37991</v>
      </c>
      <c r="B340" s="60">
        <v>1224</v>
      </c>
      <c r="C340" s="47" t="s">
        <v>9</v>
      </c>
      <c r="D340" s="48" t="s">
        <v>243</v>
      </c>
      <c r="E340" s="49">
        <v>1</v>
      </c>
      <c r="F340" s="50">
        <f>[1]CONTABILIDAD!K9</f>
        <v>0</v>
      </c>
      <c r="G340" s="76">
        <f>[1]CONTABILIDAD!L9</f>
        <v>1</v>
      </c>
    </row>
    <row r="341" spans="1:7" x14ac:dyDescent="0.25">
      <c r="A341" s="45">
        <v>41082</v>
      </c>
      <c r="B341" s="60">
        <v>2870</v>
      </c>
      <c r="C341" s="47" t="s">
        <v>9</v>
      </c>
      <c r="D341" s="48" t="s">
        <v>244</v>
      </c>
      <c r="E341" s="49">
        <v>8000</v>
      </c>
      <c r="F341" s="50">
        <f>[1]CONTABILIDAD!K10</f>
        <v>7999</v>
      </c>
      <c r="G341" s="76">
        <f>[1]CONTABILIDAD!L10</f>
        <v>1</v>
      </c>
    </row>
    <row r="342" spans="1:7" x14ac:dyDescent="0.25">
      <c r="A342" s="45">
        <v>42080</v>
      </c>
      <c r="B342" s="60">
        <v>3436</v>
      </c>
      <c r="C342" s="47" t="s">
        <v>9</v>
      </c>
      <c r="D342" s="48" t="s">
        <v>245</v>
      </c>
      <c r="E342" s="49">
        <v>9368.5</v>
      </c>
      <c r="F342" s="50">
        <f>[1]CONTABILIDAD!K11</f>
        <v>7104.4458333333341</v>
      </c>
      <c r="G342" s="76">
        <f>[1]CONTABILIDAD!L11</f>
        <v>2264.0541666666659</v>
      </c>
    </row>
    <row r="343" spans="1:7" x14ac:dyDescent="0.25">
      <c r="A343" s="45">
        <v>42597</v>
      </c>
      <c r="B343" s="60">
        <v>4172</v>
      </c>
      <c r="C343" s="47" t="s">
        <v>9</v>
      </c>
      <c r="D343" s="48" t="s">
        <v>246</v>
      </c>
      <c r="E343" s="49">
        <v>6195</v>
      </c>
      <c r="F343" s="50">
        <f>[1]CONTABILIDAD!K12</f>
        <v>3820.25</v>
      </c>
      <c r="G343" s="76">
        <f>[1]CONTABILIDAD!L12</f>
        <v>2374.75</v>
      </c>
    </row>
    <row r="344" spans="1:7" x14ac:dyDescent="0.25">
      <c r="A344" s="45">
        <v>42552</v>
      </c>
      <c r="B344" s="60">
        <v>3962</v>
      </c>
      <c r="C344" s="47" t="s">
        <v>9</v>
      </c>
      <c r="D344" s="48" t="s">
        <v>247</v>
      </c>
      <c r="E344" s="49">
        <v>1</v>
      </c>
      <c r="F344" s="50">
        <f>[1]CONTABILIDAD!K13</f>
        <v>0</v>
      </c>
      <c r="G344" s="76">
        <f>[1]CONTABILIDAD!L13</f>
        <v>1</v>
      </c>
    </row>
    <row r="345" spans="1:7" x14ac:dyDescent="0.25">
      <c r="A345" s="45">
        <v>42080</v>
      </c>
      <c r="B345" s="60">
        <v>3558</v>
      </c>
      <c r="C345" s="47" t="s">
        <v>9</v>
      </c>
      <c r="D345" s="48" t="s">
        <v>19</v>
      </c>
      <c r="E345" s="49">
        <v>9163</v>
      </c>
      <c r="F345" s="50">
        <f>[1]CONTABILIDAD!K14</f>
        <v>6948.6083333333336</v>
      </c>
      <c r="G345" s="76">
        <f>[1]CONTABILIDAD!L14</f>
        <v>2214.3916666666664</v>
      </c>
    </row>
    <row r="346" spans="1:7" x14ac:dyDescent="0.25">
      <c r="A346" s="45">
        <v>43206</v>
      </c>
      <c r="B346" s="60">
        <v>4858</v>
      </c>
      <c r="C346" s="47" t="s">
        <v>9</v>
      </c>
      <c r="D346" s="48" t="s">
        <v>236</v>
      </c>
      <c r="E346" s="49">
        <v>6760.29</v>
      </c>
      <c r="F346" s="50">
        <v>6758.29</v>
      </c>
      <c r="G346" s="76">
        <v>2</v>
      </c>
    </row>
    <row r="347" spans="1:7" x14ac:dyDescent="0.25">
      <c r="A347" s="45">
        <v>41082</v>
      </c>
      <c r="B347" s="60">
        <v>2870</v>
      </c>
      <c r="C347" s="47" t="s">
        <v>9</v>
      </c>
      <c r="D347" s="48" t="s">
        <v>244</v>
      </c>
      <c r="E347" s="49">
        <v>8000</v>
      </c>
      <c r="F347" s="50">
        <v>7999</v>
      </c>
      <c r="G347" s="76">
        <v>1</v>
      </c>
    </row>
    <row r="348" spans="1:7" x14ac:dyDescent="0.25">
      <c r="A348" s="45">
        <v>37991</v>
      </c>
      <c r="B348" s="60">
        <v>438</v>
      </c>
      <c r="C348" s="47" t="s">
        <v>9</v>
      </c>
      <c r="D348" s="48" t="s">
        <v>83</v>
      </c>
      <c r="E348" s="49">
        <v>1</v>
      </c>
      <c r="F348" s="50">
        <v>0</v>
      </c>
      <c r="G348" s="76">
        <v>1</v>
      </c>
    </row>
    <row r="349" spans="1:7" x14ac:dyDescent="0.25">
      <c r="A349" s="45"/>
      <c r="B349" s="60"/>
      <c r="C349" s="47"/>
      <c r="D349" s="48"/>
      <c r="E349" s="49"/>
      <c r="F349" s="50"/>
      <c r="G349" s="50"/>
    </row>
    <row r="350" spans="1:7" x14ac:dyDescent="0.25">
      <c r="A350" s="57" t="s">
        <v>31</v>
      </c>
      <c r="B350" s="212" t="s">
        <v>256</v>
      </c>
      <c r="C350" s="212"/>
      <c r="E350" s="59"/>
      <c r="F350" s="59"/>
      <c r="G350" s="56"/>
    </row>
    <row r="351" spans="1:7" ht="12.75" x14ac:dyDescent="0.2">
      <c r="A351" s="215" t="s">
        <v>1</v>
      </c>
      <c r="B351" s="215"/>
      <c r="C351" s="215"/>
      <c r="D351" s="215"/>
      <c r="E351" s="215"/>
      <c r="F351" s="215"/>
      <c r="G351" s="215"/>
    </row>
    <row r="352" spans="1:7" ht="31.5" x14ac:dyDescent="0.2">
      <c r="A352" s="28" t="s">
        <v>2</v>
      </c>
      <c r="B352" s="29" t="s">
        <v>3</v>
      </c>
      <c r="C352" s="30" t="s">
        <v>4</v>
      </c>
      <c r="D352" s="29" t="s">
        <v>5</v>
      </c>
      <c r="E352" s="31" t="s">
        <v>6</v>
      </c>
      <c r="F352" s="32" t="s">
        <v>7</v>
      </c>
      <c r="G352" s="32" t="s">
        <v>8</v>
      </c>
    </row>
    <row r="353" spans="1:7" x14ac:dyDescent="0.25">
      <c r="A353" s="78" t="s">
        <v>257</v>
      </c>
      <c r="B353" s="62">
        <v>4294</v>
      </c>
      <c r="C353" s="47" t="s">
        <v>9</v>
      </c>
      <c r="D353" s="58" t="s">
        <v>249</v>
      </c>
      <c r="E353" s="72">
        <v>2065</v>
      </c>
      <c r="F353" s="72">
        <v>1255.5999999999999</v>
      </c>
      <c r="G353" s="72">
        <v>808.4</v>
      </c>
    </row>
    <row r="354" spans="1:7" x14ac:dyDescent="0.25">
      <c r="A354" s="78" t="s">
        <v>257</v>
      </c>
      <c r="B354" s="62">
        <v>4311</v>
      </c>
      <c r="C354" s="47" t="s">
        <v>9</v>
      </c>
      <c r="D354" s="58" t="s">
        <v>250</v>
      </c>
      <c r="E354" s="72">
        <v>2065</v>
      </c>
      <c r="F354" s="72">
        <v>1255.5999999999999</v>
      </c>
      <c r="G354" s="72">
        <v>808.4</v>
      </c>
    </row>
    <row r="355" spans="1:7" x14ac:dyDescent="0.25">
      <c r="A355" s="78" t="s">
        <v>257</v>
      </c>
      <c r="B355" s="62">
        <v>4342</v>
      </c>
      <c r="C355" s="47" t="s">
        <v>9</v>
      </c>
      <c r="D355" s="58" t="s">
        <v>249</v>
      </c>
      <c r="E355" s="72">
        <v>2065</v>
      </c>
      <c r="F355" s="72">
        <v>1255.5999999999999</v>
      </c>
      <c r="G355" s="72">
        <v>808.4</v>
      </c>
    </row>
    <row r="356" spans="1:7" x14ac:dyDescent="0.25">
      <c r="A356" s="78" t="s">
        <v>257</v>
      </c>
      <c r="B356" s="62">
        <v>4329</v>
      </c>
      <c r="C356" s="47" t="s">
        <v>9</v>
      </c>
      <c r="D356" s="58" t="s">
        <v>249</v>
      </c>
      <c r="E356" s="72">
        <v>2066</v>
      </c>
      <c r="F356" s="72">
        <v>1255.5999999999999</v>
      </c>
      <c r="G356" s="72">
        <v>808.4</v>
      </c>
    </row>
    <row r="357" spans="1:7" x14ac:dyDescent="0.25">
      <c r="A357" s="78" t="s">
        <v>257</v>
      </c>
      <c r="B357" s="70" t="s">
        <v>113</v>
      </c>
      <c r="C357" s="47" t="s">
        <v>9</v>
      </c>
      <c r="D357" s="58" t="s">
        <v>249</v>
      </c>
      <c r="E357" s="72">
        <v>2067</v>
      </c>
      <c r="F357" s="72">
        <v>1255.5999999999999</v>
      </c>
      <c r="G357" s="72">
        <v>808.4</v>
      </c>
    </row>
    <row r="358" spans="1:7" x14ac:dyDescent="0.25">
      <c r="A358" s="78" t="s">
        <v>257</v>
      </c>
      <c r="B358" s="62">
        <v>4316</v>
      </c>
      <c r="C358" s="47" t="s">
        <v>9</v>
      </c>
      <c r="D358" s="58" t="s">
        <v>249</v>
      </c>
      <c r="E358" s="72">
        <v>2068</v>
      </c>
      <c r="F358" s="72">
        <v>1255.5999999999999</v>
      </c>
      <c r="G358" s="72">
        <v>808.4</v>
      </c>
    </row>
    <row r="359" spans="1:7" x14ac:dyDescent="0.25">
      <c r="A359" s="78" t="s">
        <v>258</v>
      </c>
      <c r="B359" s="62">
        <v>2500</v>
      </c>
      <c r="C359" s="47" t="s">
        <v>9</v>
      </c>
      <c r="D359" s="58" t="s">
        <v>251</v>
      </c>
      <c r="E359" s="72">
        <v>4972.75</v>
      </c>
      <c r="F359" s="72">
        <v>4971.75</v>
      </c>
      <c r="G359" s="72">
        <v>1</v>
      </c>
    </row>
    <row r="360" spans="1:7" x14ac:dyDescent="0.25">
      <c r="A360" s="78">
        <v>40360</v>
      </c>
      <c r="B360" s="62">
        <v>2465</v>
      </c>
      <c r="C360" s="47" t="s">
        <v>9</v>
      </c>
      <c r="D360" s="58" t="s">
        <v>252</v>
      </c>
      <c r="E360" s="72">
        <v>17168</v>
      </c>
      <c r="F360" s="72">
        <v>17167</v>
      </c>
      <c r="G360" s="72">
        <v>1</v>
      </c>
    </row>
    <row r="361" spans="1:7" x14ac:dyDescent="0.25">
      <c r="A361" s="78" t="s">
        <v>259</v>
      </c>
      <c r="B361" s="62">
        <v>3138</v>
      </c>
      <c r="C361" s="47" t="s">
        <v>9</v>
      </c>
      <c r="D361" s="58" t="s">
        <v>253</v>
      </c>
      <c r="E361" s="72">
        <v>27499.99</v>
      </c>
      <c r="F361" s="72">
        <v>24290.77</v>
      </c>
      <c r="G361" s="72">
        <v>3208.22</v>
      </c>
    </row>
    <row r="362" spans="1:7" x14ac:dyDescent="0.25">
      <c r="A362" s="78">
        <v>41437</v>
      </c>
      <c r="B362" s="62">
        <v>3080</v>
      </c>
      <c r="C362" s="47" t="s">
        <v>9</v>
      </c>
      <c r="D362" s="58" t="s">
        <v>254</v>
      </c>
      <c r="E362" s="72">
        <v>3549</v>
      </c>
      <c r="F362" s="72">
        <v>3370.59</v>
      </c>
      <c r="G362" s="72">
        <v>177.4</v>
      </c>
    </row>
    <row r="363" spans="1:7" x14ac:dyDescent="0.25">
      <c r="A363" s="78">
        <v>43264</v>
      </c>
      <c r="B363" s="62">
        <v>4963</v>
      </c>
      <c r="C363" s="47" t="s">
        <v>9</v>
      </c>
      <c r="D363" s="58" t="s">
        <v>255</v>
      </c>
      <c r="E363" s="72">
        <v>8577.42</v>
      </c>
      <c r="F363" s="72">
        <v>3859.39</v>
      </c>
      <c r="G363" s="72">
        <v>4717.03</v>
      </c>
    </row>
    <row r="364" spans="1:7" x14ac:dyDescent="0.25">
      <c r="A364" s="45"/>
      <c r="B364" s="60"/>
      <c r="C364" s="47"/>
      <c r="D364" s="48"/>
      <c r="E364" s="49"/>
      <c r="F364" s="50"/>
      <c r="G364" s="50"/>
    </row>
    <row r="366" spans="1:7" x14ac:dyDescent="0.25">
      <c r="A366" s="57" t="s">
        <v>31</v>
      </c>
      <c r="B366" s="212" t="s">
        <v>311</v>
      </c>
      <c r="C366" s="212"/>
      <c r="E366" s="59"/>
      <c r="F366" s="59"/>
      <c r="G366" s="56"/>
    </row>
    <row r="367" spans="1:7" ht="12.75" x14ac:dyDescent="0.2">
      <c r="A367" s="215" t="s">
        <v>1</v>
      </c>
      <c r="B367" s="215"/>
      <c r="C367" s="215"/>
      <c r="D367" s="215"/>
      <c r="E367" s="215"/>
      <c r="F367" s="215"/>
      <c r="G367" s="215"/>
    </row>
    <row r="368" spans="1:7" ht="31.5" x14ac:dyDescent="0.2">
      <c r="A368" s="28" t="s">
        <v>2</v>
      </c>
      <c r="B368" s="29" t="s">
        <v>3</v>
      </c>
      <c r="C368" s="30" t="s">
        <v>4</v>
      </c>
      <c r="D368" s="29" t="s">
        <v>5</v>
      </c>
      <c r="E368" s="31" t="s">
        <v>6</v>
      </c>
      <c r="F368" s="32" t="s">
        <v>7</v>
      </c>
      <c r="G368" s="32" t="s">
        <v>8</v>
      </c>
    </row>
    <row r="369" spans="1:7" x14ac:dyDescent="0.25">
      <c r="A369" s="45">
        <v>42902</v>
      </c>
      <c r="B369" s="60">
        <v>4755</v>
      </c>
      <c r="C369" s="47" t="s">
        <v>9</v>
      </c>
      <c r="D369" s="48" t="s">
        <v>260</v>
      </c>
      <c r="E369" s="50">
        <v>42126</v>
      </c>
      <c r="F369" s="50">
        <v>42125</v>
      </c>
      <c r="G369" s="50">
        <v>1</v>
      </c>
    </row>
    <row r="370" spans="1:7" x14ac:dyDescent="0.25">
      <c r="A370" s="45">
        <v>42552</v>
      </c>
      <c r="B370" s="60">
        <v>3938</v>
      </c>
      <c r="C370" s="47" t="s">
        <v>9</v>
      </c>
      <c r="D370" s="48" t="s">
        <v>261</v>
      </c>
      <c r="E370" s="50">
        <v>1</v>
      </c>
      <c r="F370" s="50">
        <v>0</v>
      </c>
      <c r="G370" s="50">
        <v>1</v>
      </c>
    </row>
    <row r="371" spans="1:7" x14ac:dyDescent="0.25">
      <c r="A371" s="45">
        <v>42902</v>
      </c>
      <c r="B371" s="60">
        <v>4756</v>
      </c>
      <c r="C371" s="47" t="s">
        <v>9</v>
      </c>
      <c r="D371" s="48" t="s">
        <v>262</v>
      </c>
      <c r="E371" s="50">
        <v>5664</v>
      </c>
      <c r="F371" s="50">
        <v>5663</v>
      </c>
      <c r="G371" s="50">
        <v>1</v>
      </c>
    </row>
    <row r="372" spans="1:7" x14ac:dyDescent="0.25">
      <c r="A372" s="45">
        <v>42874</v>
      </c>
      <c r="B372" s="60">
        <v>4688</v>
      </c>
      <c r="C372" s="47" t="s">
        <v>9</v>
      </c>
      <c r="D372" s="48" t="s">
        <v>263</v>
      </c>
      <c r="E372" s="50">
        <v>38173</v>
      </c>
      <c r="F372" s="50">
        <v>38172</v>
      </c>
      <c r="G372" s="50">
        <v>1</v>
      </c>
    </row>
    <row r="373" spans="1:7" x14ac:dyDescent="0.25">
      <c r="A373" s="45">
        <v>44461</v>
      </c>
      <c r="B373" s="60">
        <v>5368</v>
      </c>
      <c r="C373" s="47" t="s">
        <v>9</v>
      </c>
      <c r="D373" s="48" t="s">
        <v>264</v>
      </c>
      <c r="E373" s="50">
        <v>13799.64</v>
      </c>
      <c r="F373" s="50">
        <v>4983.2033333333329</v>
      </c>
      <c r="G373" s="50">
        <v>8816.4366666666665</v>
      </c>
    </row>
    <row r="374" spans="1:7" x14ac:dyDescent="0.25">
      <c r="A374" s="45">
        <v>37991</v>
      </c>
      <c r="B374" s="60">
        <v>750</v>
      </c>
      <c r="C374" s="47" t="s">
        <v>9</v>
      </c>
      <c r="D374" s="48" t="s">
        <v>168</v>
      </c>
      <c r="E374" s="50">
        <v>1</v>
      </c>
      <c r="F374" s="50">
        <v>0</v>
      </c>
      <c r="G374" s="50">
        <v>1</v>
      </c>
    </row>
    <row r="375" spans="1:7" x14ac:dyDescent="0.25">
      <c r="A375" s="45">
        <v>42706</v>
      </c>
      <c r="B375" s="60">
        <v>4411</v>
      </c>
      <c r="C375" s="47" t="s">
        <v>9</v>
      </c>
      <c r="D375" s="48" t="s">
        <v>265</v>
      </c>
      <c r="E375" s="50">
        <v>24190</v>
      </c>
      <c r="F375" s="50">
        <v>14110.833333333334</v>
      </c>
      <c r="G375" s="50">
        <v>10079.166666666666</v>
      </c>
    </row>
    <row r="376" spans="1:7" x14ac:dyDescent="0.25">
      <c r="A376" s="45"/>
      <c r="B376" s="60"/>
      <c r="C376" s="47" t="s">
        <v>9</v>
      </c>
      <c r="D376" s="48" t="s">
        <v>266</v>
      </c>
      <c r="E376" s="50">
        <v>563</v>
      </c>
      <c r="F376" s="50"/>
      <c r="G376" s="50"/>
    </row>
    <row r="377" spans="1:7" x14ac:dyDescent="0.25">
      <c r="A377" s="45">
        <v>40606</v>
      </c>
      <c r="B377" s="60">
        <v>2707</v>
      </c>
      <c r="C377" s="47" t="s">
        <v>9</v>
      </c>
      <c r="D377" s="48" t="s">
        <v>267</v>
      </c>
      <c r="E377" s="50">
        <v>7656</v>
      </c>
      <c r="F377" s="50">
        <v>7654</v>
      </c>
      <c r="G377" s="50">
        <v>1</v>
      </c>
    </row>
    <row r="378" spans="1:7" x14ac:dyDescent="0.25">
      <c r="A378" s="45">
        <v>42014</v>
      </c>
      <c r="B378" s="60">
        <v>3844</v>
      </c>
      <c r="C378" s="47" t="s">
        <v>9</v>
      </c>
      <c r="D378" s="48" t="s">
        <v>268</v>
      </c>
      <c r="E378" s="50">
        <v>5369</v>
      </c>
      <c r="F378" s="50">
        <v>4160.9750000000004</v>
      </c>
      <c r="G378" s="50">
        <v>1208.0249999999996</v>
      </c>
    </row>
    <row r="379" spans="1:7" x14ac:dyDescent="0.25">
      <c r="A379" s="45">
        <v>40338</v>
      </c>
      <c r="B379" s="60">
        <v>2116</v>
      </c>
      <c r="C379" s="47" t="s">
        <v>9</v>
      </c>
      <c r="D379" s="48" t="s">
        <v>269</v>
      </c>
      <c r="E379" s="50">
        <v>5722.03</v>
      </c>
      <c r="F379" s="50">
        <v>5721.03</v>
      </c>
      <c r="G379" s="50">
        <v>1</v>
      </c>
    </row>
    <row r="380" spans="1:7" x14ac:dyDescent="0.25">
      <c r="A380" s="45">
        <v>40071</v>
      </c>
      <c r="B380" s="60">
        <v>1849</v>
      </c>
      <c r="C380" s="47" t="s">
        <v>9</v>
      </c>
      <c r="D380" s="48" t="s">
        <v>270</v>
      </c>
      <c r="E380" s="50">
        <v>2610</v>
      </c>
      <c r="F380" s="50">
        <v>2609</v>
      </c>
      <c r="G380" s="50">
        <v>1</v>
      </c>
    </row>
    <row r="381" spans="1:7" x14ac:dyDescent="0.25">
      <c r="A381" s="45">
        <v>40360</v>
      </c>
      <c r="B381" s="60">
        <v>2558</v>
      </c>
      <c r="C381" s="47" t="s">
        <v>9</v>
      </c>
      <c r="D381" s="48" t="s">
        <v>271</v>
      </c>
      <c r="E381" s="50">
        <v>25000</v>
      </c>
      <c r="F381" s="50">
        <v>24999</v>
      </c>
      <c r="G381" s="50">
        <v>1</v>
      </c>
    </row>
    <row r="382" spans="1:7" x14ac:dyDescent="0.25">
      <c r="A382" s="45">
        <v>40360</v>
      </c>
      <c r="B382" s="60">
        <v>2566</v>
      </c>
      <c r="C382" s="47" t="s">
        <v>9</v>
      </c>
      <c r="D382" s="48" t="s">
        <v>272</v>
      </c>
      <c r="E382" s="50">
        <v>37000</v>
      </c>
      <c r="F382" s="50">
        <v>36999</v>
      </c>
      <c r="G382" s="50">
        <v>1</v>
      </c>
    </row>
    <row r="383" spans="1:7" x14ac:dyDescent="0.25">
      <c r="A383" s="45">
        <v>40360</v>
      </c>
      <c r="B383" s="60">
        <v>2578</v>
      </c>
      <c r="C383" s="47" t="s">
        <v>9</v>
      </c>
      <c r="D383" s="48" t="s">
        <v>273</v>
      </c>
      <c r="E383" s="50">
        <v>15000</v>
      </c>
      <c r="F383" s="50">
        <v>14999</v>
      </c>
      <c r="G383" s="50">
        <v>1</v>
      </c>
    </row>
    <row r="384" spans="1:7" x14ac:dyDescent="0.25">
      <c r="A384" s="45">
        <v>40360</v>
      </c>
      <c r="B384" s="60">
        <v>2567</v>
      </c>
      <c r="C384" s="47" t="s">
        <v>9</v>
      </c>
      <c r="D384" s="48" t="s">
        <v>274</v>
      </c>
      <c r="E384" s="50">
        <v>10000</v>
      </c>
      <c r="F384" s="50">
        <v>9999</v>
      </c>
      <c r="G384" s="50">
        <v>1</v>
      </c>
    </row>
    <row r="385" spans="1:7" x14ac:dyDescent="0.25">
      <c r="A385" s="45">
        <v>40360</v>
      </c>
      <c r="B385" s="60">
        <v>2562</v>
      </c>
      <c r="C385" s="47" t="s">
        <v>9</v>
      </c>
      <c r="D385" s="48" t="s">
        <v>275</v>
      </c>
      <c r="E385" s="50">
        <v>10000</v>
      </c>
      <c r="F385" s="50">
        <v>9999</v>
      </c>
      <c r="G385" s="50">
        <v>1</v>
      </c>
    </row>
    <row r="386" spans="1:7" x14ac:dyDescent="0.25">
      <c r="A386" s="45">
        <v>42544</v>
      </c>
      <c r="B386" s="60">
        <v>3939</v>
      </c>
      <c r="C386" s="47" t="s">
        <v>9</v>
      </c>
      <c r="D386" s="48" t="s">
        <v>276</v>
      </c>
      <c r="E386" s="50">
        <v>58021.02</v>
      </c>
      <c r="F386" s="50">
        <v>36746.646000000001</v>
      </c>
      <c r="G386" s="50">
        <v>21274.373999999996</v>
      </c>
    </row>
    <row r="387" spans="1:7" x14ac:dyDescent="0.25">
      <c r="A387" s="45">
        <v>42523</v>
      </c>
      <c r="B387" s="60">
        <v>4450</v>
      </c>
      <c r="C387" s="47" t="s">
        <v>9</v>
      </c>
      <c r="D387" s="48" t="s">
        <v>277</v>
      </c>
      <c r="E387" s="50">
        <v>52792.02</v>
      </c>
      <c r="F387" s="50">
        <v>52790.02</v>
      </c>
      <c r="G387" s="50">
        <v>1</v>
      </c>
    </row>
    <row r="388" spans="1:7" x14ac:dyDescent="0.25">
      <c r="A388" s="45">
        <v>42523</v>
      </c>
      <c r="B388" s="60">
        <v>4451</v>
      </c>
      <c r="C388" s="47" t="s">
        <v>9</v>
      </c>
      <c r="D388" s="48" t="s">
        <v>277</v>
      </c>
      <c r="E388" s="50">
        <v>52792.02</v>
      </c>
      <c r="F388" s="50">
        <v>52790.02</v>
      </c>
      <c r="G388" s="50">
        <v>1</v>
      </c>
    </row>
    <row r="389" spans="1:7" x14ac:dyDescent="0.25">
      <c r="A389" s="45">
        <v>42523</v>
      </c>
      <c r="B389" s="60">
        <v>4449</v>
      </c>
      <c r="C389" s="47" t="s">
        <v>9</v>
      </c>
      <c r="D389" s="48" t="s">
        <v>277</v>
      </c>
      <c r="E389" s="50">
        <v>52792.02</v>
      </c>
      <c r="F389" s="50">
        <v>52790.02</v>
      </c>
      <c r="G389" s="50">
        <v>1</v>
      </c>
    </row>
    <row r="390" spans="1:7" x14ac:dyDescent="0.25">
      <c r="A390" s="45">
        <v>40360</v>
      </c>
      <c r="B390" s="60">
        <v>2544</v>
      </c>
      <c r="C390" s="47" t="s">
        <v>9</v>
      </c>
      <c r="D390" s="48" t="s">
        <v>278</v>
      </c>
      <c r="E390" s="50">
        <v>3000</v>
      </c>
      <c r="F390" s="50">
        <v>2999</v>
      </c>
      <c r="G390" s="50">
        <v>1</v>
      </c>
    </row>
    <row r="391" spans="1:7" x14ac:dyDescent="0.25">
      <c r="A391" s="45">
        <v>40360</v>
      </c>
      <c r="B391" s="60">
        <v>2549</v>
      </c>
      <c r="C391" s="47" t="s">
        <v>9</v>
      </c>
      <c r="D391" s="48" t="s">
        <v>279</v>
      </c>
      <c r="E391" s="50">
        <v>4000</v>
      </c>
      <c r="F391" s="50">
        <v>3999</v>
      </c>
      <c r="G391" s="50">
        <v>1</v>
      </c>
    </row>
    <row r="392" spans="1:7" x14ac:dyDescent="0.25">
      <c r="A392" s="45">
        <v>40360</v>
      </c>
      <c r="B392" s="60">
        <v>2548</v>
      </c>
      <c r="C392" s="47" t="s">
        <v>9</v>
      </c>
      <c r="D392" s="48" t="s">
        <v>280</v>
      </c>
      <c r="E392" s="50">
        <v>6800</v>
      </c>
      <c r="F392" s="50">
        <v>6799</v>
      </c>
      <c r="G392" s="50">
        <v>1</v>
      </c>
    </row>
    <row r="393" spans="1:7" x14ac:dyDescent="0.25">
      <c r="A393" s="45">
        <v>42552</v>
      </c>
      <c r="B393" s="60">
        <v>4179</v>
      </c>
      <c r="C393" s="47" t="s">
        <v>9</v>
      </c>
      <c r="D393" s="48" t="s">
        <v>281</v>
      </c>
      <c r="E393" s="50">
        <f>8500*1.18</f>
        <v>10030</v>
      </c>
      <c r="F393" s="50">
        <v>6268.75</v>
      </c>
      <c r="G393" s="50">
        <v>3761.25</v>
      </c>
    </row>
    <row r="394" spans="1:7" x14ac:dyDescent="0.25">
      <c r="A394" s="45">
        <v>42552</v>
      </c>
      <c r="B394" s="60">
        <v>4180</v>
      </c>
      <c r="C394" s="47" t="s">
        <v>9</v>
      </c>
      <c r="D394" s="48" t="s">
        <v>282</v>
      </c>
      <c r="E394" s="50">
        <f>7500*1.18</f>
        <v>8850</v>
      </c>
      <c r="F394" s="50">
        <v>5531.25</v>
      </c>
      <c r="G394" s="50">
        <v>3318.75</v>
      </c>
    </row>
    <row r="395" spans="1:7" x14ac:dyDescent="0.25">
      <c r="A395" s="45">
        <v>40360</v>
      </c>
      <c r="B395" s="60">
        <v>2541</v>
      </c>
      <c r="C395" s="47" t="s">
        <v>9</v>
      </c>
      <c r="D395" s="48" t="s">
        <v>283</v>
      </c>
      <c r="E395" s="50">
        <v>15000</v>
      </c>
      <c r="F395" s="50">
        <v>14999</v>
      </c>
      <c r="G395" s="50">
        <v>1</v>
      </c>
    </row>
    <row r="396" spans="1:7" x14ac:dyDescent="0.25">
      <c r="A396" s="45">
        <v>40360</v>
      </c>
      <c r="B396" s="60">
        <v>2555</v>
      </c>
      <c r="C396" s="47" t="s">
        <v>9</v>
      </c>
      <c r="D396" s="48" t="s">
        <v>284</v>
      </c>
      <c r="E396" s="50">
        <v>12000</v>
      </c>
      <c r="F396" s="50">
        <v>11999</v>
      </c>
      <c r="G396" s="50">
        <v>1</v>
      </c>
    </row>
    <row r="397" spans="1:7" x14ac:dyDescent="0.25">
      <c r="A397" s="45">
        <v>40360</v>
      </c>
      <c r="B397" s="60">
        <v>2543</v>
      </c>
      <c r="C397" s="47" t="s">
        <v>9</v>
      </c>
      <c r="D397" s="48" t="s">
        <v>285</v>
      </c>
      <c r="E397" s="50">
        <v>4500</v>
      </c>
      <c r="F397" s="50">
        <v>4499</v>
      </c>
      <c r="G397" s="50">
        <v>1</v>
      </c>
    </row>
    <row r="398" spans="1:7" x14ac:dyDescent="0.25">
      <c r="A398" s="45">
        <v>42552</v>
      </c>
      <c r="B398" s="60">
        <v>3128</v>
      </c>
      <c r="C398" s="47" t="s">
        <v>9</v>
      </c>
      <c r="D398" s="48" t="s">
        <v>286</v>
      </c>
      <c r="E398" s="50">
        <v>1</v>
      </c>
      <c r="F398" s="50">
        <v>0</v>
      </c>
      <c r="G398" s="50">
        <v>1</v>
      </c>
    </row>
    <row r="399" spans="1:7" x14ac:dyDescent="0.25">
      <c r="A399" s="45">
        <v>42088</v>
      </c>
      <c r="B399" s="60">
        <v>3472</v>
      </c>
      <c r="C399" s="47" t="s">
        <v>9</v>
      </c>
      <c r="D399" s="48" t="s">
        <v>287</v>
      </c>
      <c r="E399" s="50">
        <v>26491</v>
      </c>
      <c r="F399" s="50">
        <v>26490</v>
      </c>
      <c r="G399" s="50">
        <v>1</v>
      </c>
    </row>
    <row r="400" spans="1:7" x14ac:dyDescent="0.25">
      <c r="A400" s="45">
        <v>42552</v>
      </c>
      <c r="B400" s="60">
        <v>3946</v>
      </c>
      <c r="C400" s="47" t="s">
        <v>9</v>
      </c>
      <c r="D400" s="48" t="s">
        <v>288</v>
      </c>
      <c r="E400" s="50">
        <v>1</v>
      </c>
      <c r="F400" s="50">
        <v>0</v>
      </c>
      <c r="G400" s="50">
        <v>1</v>
      </c>
    </row>
    <row r="401" spans="1:7" x14ac:dyDescent="0.25">
      <c r="A401" s="45">
        <v>40360</v>
      </c>
      <c r="B401" s="60">
        <v>2561</v>
      </c>
      <c r="C401" s="47" t="s">
        <v>9</v>
      </c>
      <c r="D401" s="48" t="s">
        <v>289</v>
      </c>
      <c r="E401" s="50">
        <v>5916</v>
      </c>
      <c r="F401" s="50">
        <v>5915</v>
      </c>
      <c r="G401" s="50">
        <v>1</v>
      </c>
    </row>
    <row r="402" spans="1:7" x14ac:dyDescent="0.25">
      <c r="A402" s="45">
        <v>42627</v>
      </c>
      <c r="B402" s="60">
        <v>4275</v>
      </c>
      <c r="C402" s="47" t="s">
        <v>9</v>
      </c>
      <c r="D402" s="48" t="s">
        <v>290</v>
      </c>
      <c r="E402" s="50">
        <v>12667.3</v>
      </c>
      <c r="F402" s="50">
        <v>7705.9408333333331</v>
      </c>
      <c r="G402" s="50">
        <v>4961.3591666666662</v>
      </c>
    </row>
    <row r="403" spans="1:7" x14ac:dyDescent="0.25">
      <c r="A403" s="45">
        <v>40360</v>
      </c>
      <c r="B403" s="60">
        <v>2551</v>
      </c>
      <c r="C403" s="47" t="s">
        <v>9</v>
      </c>
      <c r="D403" s="48" t="s">
        <v>291</v>
      </c>
      <c r="E403" s="50">
        <v>7500</v>
      </c>
      <c r="F403" s="50">
        <v>7499</v>
      </c>
      <c r="G403" s="50">
        <v>1</v>
      </c>
    </row>
    <row r="404" spans="1:7" x14ac:dyDescent="0.25">
      <c r="A404" s="45">
        <v>40360</v>
      </c>
      <c r="B404" s="60">
        <v>2554</v>
      </c>
      <c r="C404" s="47" t="s">
        <v>9</v>
      </c>
      <c r="D404" s="48" t="s">
        <v>292</v>
      </c>
      <c r="E404" s="50">
        <v>7500</v>
      </c>
      <c r="F404" s="50">
        <v>7499</v>
      </c>
      <c r="G404" s="50">
        <v>1</v>
      </c>
    </row>
    <row r="405" spans="1:7" x14ac:dyDescent="0.25">
      <c r="A405" s="45">
        <v>40360</v>
      </c>
      <c r="B405" s="60">
        <v>2552</v>
      </c>
      <c r="C405" s="47" t="s">
        <v>9</v>
      </c>
      <c r="D405" s="48" t="s">
        <v>293</v>
      </c>
      <c r="E405" s="50">
        <v>7500</v>
      </c>
      <c r="F405" s="50">
        <v>7499</v>
      </c>
      <c r="G405" s="50">
        <v>1</v>
      </c>
    </row>
    <row r="406" spans="1:7" x14ac:dyDescent="0.25">
      <c r="A406" s="45">
        <v>40360</v>
      </c>
      <c r="B406" s="60">
        <v>2553</v>
      </c>
      <c r="C406" s="47" t="s">
        <v>9</v>
      </c>
      <c r="D406" s="48" t="s">
        <v>291</v>
      </c>
      <c r="E406" s="50">
        <v>7500</v>
      </c>
      <c r="F406" s="50">
        <v>7499</v>
      </c>
      <c r="G406" s="50">
        <v>1</v>
      </c>
    </row>
    <row r="407" spans="1:7" x14ac:dyDescent="0.25">
      <c r="A407" s="45">
        <v>42552</v>
      </c>
      <c r="B407" s="60">
        <v>3950</v>
      </c>
      <c r="C407" s="47" t="s">
        <v>9</v>
      </c>
      <c r="D407" s="48" t="s">
        <v>294</v>
      </c>
      <c r="E407" s="50">
        <v>36698</v>
      </c>
      <c r="F407" s="50">
        <v>22936.25</v>
      </c>
      <c r="G407" s="50">
        <v>13761.75</v>
      </c>
    </row>
    <row r="408" spans="1:7" x14ac:dyDescent="0.25">
      <c r="A408" s="45">
        <v>42014</v>
      </c>
      <c r="B408" s="60">
        <v>3845</v>
      </c>
      <c r="C408" s="47" t="s">
        <v>9</v>
      </c>
      <c r="D408" s="48" t="s">
        <v>268</v>
      </c>
      <c r="E408" s="50">
        <v>5369</v>
      </c>
      <c r="F408" s="50">
        <v>4160.9750000000004</v>
      </c>
      <c r="G408" s="50">
        <v>1208.0249999999996</v>
      </c>
    </row>
    <row r="409" spans="1:7" x14ac:dyDescent="0.25">
      <c r="A409" s="45">
        <v>42552</v>
      </c>
      <c r="B409" s="60">
        <v>3954</v>
      </c>
      <c r="C409" s="47" t="s">
        <v>9</v>
      </c>
      <c r="D409" s="48" t="s">
        <v>295</v>
      </c>
      <c r="E409" s="50">
        <v>36698</v>
      </c>
      <c r="F409" s="50">
        <v>22936.25</v>
      </c>
      <c r="G409" s="50">
        <v>13761.75</v>
      </c>
    </row>
    <row r="410" spans="1:7" x14ac:dyDescent="0.25">
      <c r="A410" s="45">
        <v>42552</v>
      </c>
      <c r="B410" s="60">
        <v>3955</v>
      </c>
      <c r="C410" s="47" t="s">
        <v>9</v>
      </c>
      <c r="D410" s="48" t="s">
        <v>296</v>
      </c>
      <c r="E410" s="50">
        <v>31978</v>
      </c>
      <c r="F410" s="50">
        <v>19986.25</v>
      </c>
      <c r="G410" s="50">
        <v>11991.75</v>
      </c>
    </row>
    <row r="411" spans="1:7" x14ac:dyDescent="0.25">
      <c r="A411" s="45">
        <v>43416</v>
      </c>
      <c r="B411" s="60">
        <v>5021</v>
      </c>
      <c r="C411" s="47" t="s">
        <v>9</v>
      </c>
      <c r="D411" s="48" t="s">
        <v>297</v>
      </c>
      <c r="E411" s="50">
        <v>49442</v>
      </c>
      <c r="F411" s="50">
        <v>19364.783333333333</v>
      </c>
      <c r="G411" s="50">
        <v>30077.216666666667</v>
      </c>
    </row>
    <row r="412" spans="1:7" x14ac:dyDescent="0.25">
      <c r="A412" s="61">
        <v>44364</v>
      </c>
      <c r="B412" s="62">
        <v>5346</v>
      </c>
      <c r="C412" s="47" t="s">
        <v>9</v>
      </c>
      <c r="D412" s="63" t="s">
        <v>298</v>
      </c>
      <c r="E412" s="79">
        <v>7316</v>
      </c>
      <c r="F412" s="50">
        <v>1950.9333333333334</v>
      </c>
      <c r="G412" s="79">
        <v>5365.0666666666666</v>
      </c>
    </row>
    <row r="413" spans="1:7" x14ac:dyDescent="0.25">
      <c r="A413" s="61">
        <v>44364</v>
      </c>
      <c r="B413" s="62">
        <v>5345</v>
      </c>
      <c r="C413" s="47" t="s">
        <v>9</v>
      </c>
      <c r="D413" s="63" t="s">
        <v>299</v>
      </c>
      <c r="E413" s="79">
        <v>19470</v>
      </c>
      <c r="F413" s="50">
        <v>5192</v>
      </c>
      <c r="G413" s="79">
        <v>14278</v>
      </c>
    </row>
    <row r="414" spans="1:7" x14ac:dyDescent="0.25">
      <c r="A414" s="45">
        <v>40185</v>
      </c>
      <c r="B414" s="60">
        <v>2340</v>
      </c>
      <c r="C414" s="47" t="s">
        <v>9</v>
      </c>
      <c r="D414" s="48" t="s">
        <v>300</v>
      </c>
      <c r="E414" s="50">
        <v>6890.4</v>
      </c>
      <c r="F414" s="50">
        <v>6889.4</v>
      </c>
      <c r="G414" s="50">
        <v>1</v>
      </c>
    </row>
    <row r="415" spans="1:7" x14ac:dyDescent="0.25">
      <c r="A415" s="45">
        <v>40185</v>
      </c>
      <c r="B415" s="60">
        <v>2353</v>
      </c>
      <c r="C415" s="47" t="s">
        <v>9</v>
      </c>
      <c r="D415" s="48" t="s">
        <v>301</v>
      </c>
      <c r="E415" s="50">
        <v>6380</v>
      </c>
      <c r="F415" s="50">
        <v>6379</v>
      </c>
      <c r="G415" s="50">
        <v>1</v>
      </c>
    </row>
    <row r="416" spans="1:7" x14ac:dyDescent="0.25">
      <c r="A416" s="45">
        <v>40185</v>
      </c>
      <c r="B416" s="60">
        <v>2352</v>
      </c>
      <c r="C416" s="47" t="s">
        <v>9</v>
      </c>
      <c r="D416" s="48" t="s">
        <v>302</v>
      </c>
      <c r="E416" s="50">
        <v>6380</v>
      </c>
      <c r="F416" s="50">
        <v>6379</v>
      </c>
      <c r="G416" s="50">
        <v>1</v>
      </c>
    </row>
    <row r="417" spans="1:7" x14ac:dyDescent="0.25">
      <c r="A417" s="45">
        <v>39332</v>
      </c>
      <c r="B417" s="60">
        <v>1260</v>
      </c>
      <c r="C417" s="47" t="s">
        <v>9</v>
      </c>
      <c r="D417" s="48" t="s">
        <v>303</v>
      </c>
      <c r="E417" s="50">
        <v>30000</v>
      </c>
      <c r="F417" s="50">
        <v>29999</v>
      </c>
      <c r="G417" s="50">
        <v>1</v>
      </c>
    </row>
    <row r="418" spans="1:7" x14ac:dyDescent="0.25">
      <c r="A418" s="45">
        <v>42671</v>
      </c>
      <c r="B418" s="60">
        <v>4375</v>
      </c>
      <c r="C418" s="47" t="s">
        <v>9</v>
      </c>
      <c r="D418" s="48" t="s">
        <v>304</v>
      </c>
      <c r="E418" s="50">
        <v>2656.27</v>
      </c>
      <c r="F418" s="50">
        <v>2654.27</v>
      </c>
      <c r="G418" s="50">
        <v>1</v>
      </c>
    </row>
    <row r="419" spans="1:7" x14ac:dyDescent="0.25">
      <c r="A419" s="45">
        <v>40253</v>
      </c>
      <c r="B419" s="60">
        <v>2237</v>
      </c>
      <c r="C419" s="47" t="s">
        <v>9</v>
      </c>
      <c r="D419" s="48" t="s">
        <v>305</v>
      </c>
      <c r="E419" s="50">
        <v>5238125</v>
      </c>
      <c r="F419" s="50">
        <v>5238124</v>
      </c>
      <c r="G419" s="50">
        <v>1</v>
      </c>
    </row>
    <row r="420" spans="1:7" x14ac:dyDescent="0.25">
      <c r="A420" s="45">
        <v>42305</v>
      </c>
      <c r="B420" s="60">
        <v>4366</v>
      </c>
      <c r="C420" s="47" t="s">
        <v>9</v>
      </c>
      <c r="D420" s="48" t="s">
        <v>306</v>
      </c>
      <c r="E420" s="50">
        <v>2224950</v>
      </c>
      <c r="F420" s="50">
        <v>2224949</v>
      </c>
      <c r="G420" s="50">
        <v>1</v>
      </c>
    </row>
    <row r="421" spans="1:7" x14ac:dyDescent="0.25">
      <c r="A421" s="45">
        <v>43445</v>
      </c>
      <c r="B421" s="60">
        <v>5097</v>
      </c>
      <c r="C421" s="47" t="s">
        <v>9</v>
      </c>
      <c r="D421" s="48" t="s">
        <v>307</v>
      </c>
      <c r="E421" s="50">
        <v>2920735.97</v>
      </c>
      <c r="F421" s="50">
        <v>2239230.9103333331</v>
      </c>
      <c r="G421" s="50">
        <v>681505.05966666713</v>
      </c>
    </row>
    <row r="422" spans="1:7" x14ac:dyDescent="0.25">
      <c r="A422" s="45">
        <v>42544</v>
      </c>
      <c r="B422" s="60">
        <v>4472</v>
      </c>
      <c r="C422" s="47" t="s">
        <v>9</v>
      </c>
      <c r="D422" s="48" t="s">
        <v>308</v>
      </c>
      <c r="E422" s="50">
        <v>59940.22</v>
      </c>
      <c r="F422" s="50">
        <v>37962.139333333333</v>
      </c>
      <c r="G422" s="50">
        <v>21978.080666666669</v>
      </c>
    </row>
    <row r="423" spans="1:7" x14ac:dyDescent="0.25">
      <c r="A423" s="45">
        <v>42523</v>
      </c>
      <c r="B423" s="60">
        <v>4453</v>
      </c>
      <c r="C423" s="47" t="s">
        <v>9</v>
      </c>
      <c r="D423" s="48" t="s">
        <v>309</v>
      </c>
      <c r="E423" s="50">
        <v>24301.18</v>
      </c>
      <c r="F423" s="50">
        <v>24299.18</v>
      </c>
      <c r="G423" s="50">
        <v>1</v>
      </c>
    </row>
    <row r="424" spans="1:7" x14ac:dyDescent="0.25">
      <c r="A424" s="45">
        <v>42523</v>
      </c>
      <c r="B424" s="60">
        <v>4452</v>
      </c>
      <c r="C424" s="47" t="s">
        <v>9</v>
      </c>
      <c r="D424" s="48" t="s">
        <v>310</v>
      </c>
      <c r="E424" s="50">
        <v>35795.42</v>
      </c>
      <c r="F424" s="50">
        <v>35793.42</v>
      </c>
      <c r="G424" s="50">
        <v>1</v>
      </c>
    </row>
    <row r="425" spans="1:7" x14ac:dyDescent="0.25">
      <c r="A425" s="45">
        <v>37990</v>
      </c>
      <c r="B425" s="60">
        <v>950</v>
      </c>
      <c r="C425" s="47" t="s">
        <v>9</v>
      </c>
      <c r="D425" s="48" t="s">
        <v>312</v>
      </c>
      <c r="E425" s="50">
        <v>1</v>
      </c>
      <c r="F425" s="50">
        <f>'[1]DIR. EJEC.'!K1</f>
        <v>0</v>
      </c>
      <c r="G425" s="50">
        <f>'[1]DIR. EJEC.'!L1</f>
        <v>1</v>
      </c>
    </row>
    <row r="426" spans="1:7" x14ac:dyDescent="0.25">
      <c r="A426" s="45">
        <v>42328</v>
      </c>
      <c r="B426" s="60">
        <v>3916</v>
      </c>
      <c r="C426" s="47" t="s">
        <v>9</v>
      </c>
      <c r="D426" s="48" t="s">
        <v>313</v>
      </c>
      <c r="E426" s="50">
        <v>798</v>
      </c>
      <c r="F426" s="50">
        <f>'[1]DIR. EJEC.'!K2</f>
        <v>551.94999999999993</v>
      </c>
      <c r="G426" s="50">
        <f>'[1]DIR. EJEC.'!L2</f>
        <v>246.05000000000007</v>
      </c>
    </row>
    <row r="427" spans="1:7" x14ac:dyDescent="0.25">
      <c r="A427" s="45">
        <v>37991</v>
      </c>
      <c r="B427" s="60">
        <v>1154</v>
      </c>
      <c r="C427" s="47" t="s">
        <v>9</v>
      </c>
      <c r="D427" s="48" t="s">
        <v>314</v>
      </c>
      <c r="E427" s="50">
        <v>1</v>
      </c>
      <c r="F427" s="50">
        <f>'[1]DIR. EJEC.'!K3</f>
        <v>0</v>
      </c>
      <c r="G427" s="50">
        <f>'[1]DIR. EJEC.'!L3</f>
        <v>1</v>
      </c>
    </row>
    <row r="428" spans="1:7" x14ac:dyDescent="0.25">
      <c r="A428" s="45">
        <v>42080</v>
      </c>
      <c r="B428" s="60">
        <v>3550</v>
      </c>
      <c r="C428" s="47" t="s">
        <v>9</v>
      </c>
      <c r="D428" s="48" t="s">
        <v>315</v>
      </c>
      <c r="E428" s="50">
        <v>4400</v>
      </c>
      <c r="F428" s="50">
        <f>'[1]DIR. EJEC.'!K4</f>
        <v>3336.6666666666665</v>
      </c>
      <c r="G428" s="50">
        <f>'[1]DIR. EJEC.'!L4</f>
        <v>1063.3333333333335</v>
      </c>
    </row>
    <row r="429" spans="1:7" x14ac:dyDescent="0.25">
      <c r="A429" s="45">
        <v>42923</v>
      </c>
      <c r="B429" s="60">
        <v>4727</v>
      </c>
      <c r="C429" s="47" t="s">
        <v>9</v>
      </c>
      <c r="D429" s="48" t="s">
        <v>127</v>
      </c>
      <c r="E429" s="50">
        <v>5718.28</v>
      </c>
      <c r="F429" s="50">
        <f>'[1]DIR. EJEC.'!K5</f>
        <v>3002.0969999999998</v>
      </c>
      <c r="G429" s="50">
        <f>'[1]DIR. EJEC.'!L5</f>
        <v>2716.183</v>
      </c>
    </row>
    <row r="430" spans="1:7" x14ac:dyDescent="0.25">
      <c r="A430" s="45">
        <v>40360</v>
      </c>
      <c r="B430" s="60">
        <v>2625</v>
      </c>
      <c r="C430" s="47" t="s">
        <v>9</v>
      </c>
      <c r="D430" s="48" t="s">
        <v>316</v>
      </c>
      <c r="E430" s="50">
        <v>1</v>
      </c>
      <c r="F430" s="50">
        <f>'[1]DIR. EJEC.'!K6</f>
        <v>0</v>
      </c>
      <c r="G430" s="50">
        <f>'[1]DIR. EJEC.'!L6</f>
        <v>1</v>
      </c>
    </row>
    <row r="431" spans="1:7" x14ac:dyDescent="0.25">
      <c r="A431" s="45">
        <v>42867</v>
      </c>
      <c r="B431" s="60">
        <v>4678</v>
      </c>
      <c r="C431" s="47" t="s">
        <v>9</v>
      </c>
      <c r="D431" s="48" t="s">
        <v>317</v>
      </c>
      <c r="E431" s="50">
        <v>5900</v>
      </c>
      <c r="F431" s="50">
        <f>'[1]DIR. EJEC.'!K7</f>
        <v>5899</v>
      </c>
      <c r="G431" s="50">
        <f>'[1]DIR. EJEC.'!L7</f>
        <v>1</v>
      </c>
    </row>
    <row r="432" spans="1:7" x14ac:dyDescent="0.25">
      <c r="A432" s="45">
        <v>43616</v>
      </c>
      <c r="B432" s="60">
        <v>5260</v>
      </c>
      <c r="C432" s="47" t="s">
        <v>9</v>
      </c>
      <c r="D432" s="48" t="s">
        <v>318</v>
      </c>
      <c r="E432" s="50">
        <v>5900</v>
      </c>
      <c r="F432" s="50">
        <f>'[1]DIR. EJEC.'!K8</f>
        <v>5900</v>
      </c>
      <c r="G432" s="50">
        <f>'[1]DIR. EJEC.'!L8</f>
        <v>1</v>
      </c>
    </row>
    <row r="433" spans="1:7" x14ac:dyDescent="0.25">
      <c r="A433" s="45">
        <v>43425</v>
      </c>
      <c r="B433" s="60">
        <v>5032</v>
      </c>
      <c r="C433" s="47" t="s">
        <v>9</v>
      </c>
      <c r="D433" s="48" t="s">
        <v>319</v>
      </c>
      <c r="E433" s="50">
        <v>2419</v>
      </c>
      <c r="F433" s="50">
        <f>'[1]DIR. EJEC.'!K9</f>
        <v>947.44166666666672</v>
      </c>
      <c r="G433" s="50">
        <f>'[1]DIR. EJEC.'!L9</f>
        <v>1471.5583333333334</v>
      </c>
    </row>
    <row r="434" spans="1:7" x14ac:dyDescent="0.25">
      <c r="A434" s="45">
        <v>42328</v>
      </c>
      <c r="B434" s="60">
        <v>3910</v>
      </c>
      <c r="C434" s="47" t="s">
        <v>9</v>
      </c>
      <c r="D434" s="48" t="s">
        <v>320</v>
      </c>
      <c r="E434" s="50">
        <v>798</v>
      </c>
      <c r="F434" s="50">
        <f>'[1]DIR. EJEC.'!K10</f>
        <v>551.94999999999993</v>
      </c>
      <c r="G434" s="50">
        <f>'[1]DIR. EJEC.'!L10</f>
        <v>246.05000000000007</v>
      </c>
    </row>
    <row r="435" spans="1:7" x14ac:dyDescent="0.25">
      <c r="A435" s="45">
        <v>42328</v>
      </c>
      <c r="B435" s="60">
        <v>3919</v>
      </c>
      <c r="C435" s="47" t="s">
        <v>9</v>
      </c>
      <c r="D435" s="48" t="s">
        <v>313</v>
      </c>
      <c r="E435" s="50">
        <v>798</v>
      </c>
      <c r="F435" s="50">
        <f>'[1]DIR. EJEC.'!K11</f>
        <v>551.94999999999993</v>
      </c>
      <c r="G435" s="50">
        <f>'[1]DIR. EJEC.'!L11</f>
        <v>246.05000000000007</v>
      </c>
    </row>
    <row r="436" spans="1:7" x14ac:dyDescent="0.25">
      <c r="A436" s="45">
        <v>42668</v>
      </c>
      <c r="B436" s="60">
        <v>4348</v>
      </c>
      <c r="C436" s="47" t="s">
        <v>9</v>
      </c>
      <c r="D436" s="48" t="s">
        <v>65</v>
      </c>
      <c r="E436" s="50">
        <v>5841</v>
      </c>
      <c r="F436" s="50">
        <f>'[1]DIR. EJEC.'!K12</f>
        <v>3504.6000000000004</v>
      </c>
      <c r="G436" s="50">
        <f>'[1]DIR. EJEC.'!L12</f>
        <v>2336.3999999999996</v>
      </c>
    </row>
    <row r="438" spans="1:7" x14ac:dyDescent="0.25">
      <c r="A438" s="57" t="s">
        <v>31</v>
      </c>
      <c r="B438" s="212" t="s">
        <v>452</v>
      </c>
      <c r="C438" s="212"/>
      <c r="E438" s="59"/>
      <c r="F438" s="59"/>
      <c r="G438" s="56"/>
    </row>
    <row r="439" spans="1:7" ht="12.75" x14ac:dyDescent="0.2">
      <c r="A439" s="215" t="s">
        <v>1</v>
      </c>
      <c r="B439" s="215"/>
      <c r="C439" s="215"/>
      <c r="D439" s="215"/>
      <c r="E439" s="215"/>
      <c r="F439" s="215"/>
      <c r="G439" s="215"/>
    </row>
    <row r="440" spans="1:7" ht="31.5" x14ac:dyDescent="0.2">
      <c r="A440" s="28" t="s">
        <v>2</v>
      </c>
      <c r="B440" s="29" t="s">
        <v>3</v>
      </c>
      <c r="C440" s="30" t="s">
        <v>4</v>
      </c>
      <c r="D440" s="29" t="s">
        <v>5</v>
      </c>
      <c r="E440" s="31" t="s">
        <v>6</v>
      </c>
      <c r="F440" s="32" t="s">
        <v>7</v>
      </c>
      <c r="G440" s="32" t="s">
        <v>8</v>
      </c>
    </row>
    <row r="441" spans="1:7" x14ac:dyDescent="0.25">
      <c r="A441" s="45">
        <v>42080</v>
      </c>
      <c r="B441" s="60">
        <v>3550</v>
      </c>
      <c r="C441" s="47" t="s">
        <v>9</v>
      </c>
      <c r="D441" s="48" t="s">
        <v>315</v>
      </c>
      <c r="E441" s="50">
        <v>4400</v>
      </c>
      <c r="F441" s="50">
        <v>3336.6666666666665</v>
      </c>
      <c r="G441" s="50">
        <v>1063.3333333333335</v>
      </c>
    </row>
    <row r="442" spans="1:7" x14ac:dyDescent="0.25">
      <c r="A442" s="66">
        <v>42080</v>
      </c>
      <c r="B442" s="67">
        <v>3548</v>
      </c>
      <c r="C442" s="47" t="s">
        <v>9</v>
      </c>
      <c r="D442" s="68" t="s">
        <v>321</v>
      </c>
      <c r="E442" s="80">
        <v>4400</v>
      </c>
      <c r="F442" s="50">
        <v>3336.6666666666665</v>
      </c>
      <c r="G442" s="50">
        <v>1063.3333333333335</v>
      </c>
    </row>
    <row r="443" spans="1:7" x14ac:dyDescent="0.25">
      <c r="A443" s="45">
        <v>43252</v>
      </c>
      <c r="B443" s="60">
        <v>4911</v>
      </c>
      <c r="C443" s="47" t="s">
        <v>9</v>
      </c>
      <c r="D443" s="48" t="s">
        <v>84</v>
      </c>
      <c r="E443" s="50">
        <v>5782</v>
      </c>
      <c r="F443" s="50">
        <v>2505.5333333333338</v>
      </c>
      <c r="G443" s="50">
        <v>3276.4666666666662</v>
      </c>
    </row>
    <row r="444" spans="1:7" x14ac:dyDescent="0.25">
      <c r="A444" s="45">
        <v>43291</v>
      </c>
      <c r="B444" s="60">
        <v>4969</v>
      </c>
      <c r="C444" s="47" t="s">
        <v>9</v>
      </c>
      <c r="D444" s="48" t="s">
        <v>322</v>
      </c>
      <c r="E444" s="50">
        <v>7906</v>
      </c>
      <c r="F444" s="50">
        <v>3360.05</v>
      </c>
      <c r="G444" s="50">
        <v>4545.95</v>
      </c>
    </row>
    <row r="445" spans="1:7" x14ac:dyDescent="0.25">
      <c r="A445" s="45">
        <v>42080</v>
      </c>
      <c r="B445" s="60">
        <v>3552</v>
      </c>
      <c r="C445" s="47" t="s">
        <v>9</v>
      </c>
      <c r="D445" s="48" t="s">
        <v>323</v>
      </c>
      <c r="E445" s="50">
        <v>9368.5</v>
      </c>
      <c r="F445" s="50">
        <v>7104.4458333333341</v>
      </c>
      <c r="G445" s="50">
        <v>2264.0541666666659</v>
      </c>
    </row>
    <row r="446" spans="1:7" x14ac:dyDescent="0.25">
      <c r="A446" s="45">
        <v>42080</v>
      </c>
      <c r="B446" s="60">
        <v>3553</v>
      </c>
      <c r="C446" s="47" t="s">
        <v>9</v>
      </c>
      <c r="D446" s="48" t="s">
        <v>324</v>
      </c>
      <c r="E446" s="50">
        <v>9368.5</v>
      </c>
      <c r="F446" s="50">
        <v>7104.4458333333341</v>
      </c>
      <c r="G446" s="50">
        <v>2264.0541666666659</v>
      </c>
    </row>
    <row r="447" spans="1:7" x14ac:dyDescent="0.25">
      <c r="A447" s="45">
        <v>42753</v>
      </c>
      <c r="B447" s="60">
        <v>4459</v>
      </c>
      <c r="C447" s="47" t="s">
        <v>9</v>
      </c>
      <c r="D447" s="48" t="s">
        <v>90</v>
      </c>
      <c r="E447" s="50">
        <v>10309.27</v>
      </c>
      <c r="F447" s="50">
        <v>5927.8302500000009</v>
      </c>
      <c r="G447" s="50">
        <v>4381.4397499999995</v>
      </c>
    </row>
    <row r="448" spans="1:7" x14ac:dyDescent="0.25">
      <c r="A448" s="45">
        <v>42079</v>
      </c>
      <c r="B448" s="60">
        <v>3400</v>
      </c>
      <c r="C448" s="47" t="s">
        <v>9</v>
      </c>
      <c r="D448" s="48" t="s">
        <v>325</v>
      </c>
      <c r="E448" s="50">
        <v>31450</v>
      </c>
      <c r="F448" s="50">
        <v>31449</v>
      </c>
      <c r="G448" s="50">
        <v>1</v>
      </c>
    </row>
    <row r="449" spans="1:7" x14ac:dyDescent="0.25">
      <c r="A449" s="45">
        <v>42080</v>
      </c>
      <c r="B449" s="60">
        <v>3556</v>
      </c>
      <c r="C449" s="47" t="s">
        <v>9</v>
      </c>
      <c r="D449" s="48" t="s">
        <v>326</v>
      </c>
      <c r="E449" s="50">
        <v>10004</v>
      </c>
      <c r="F449" s="50">
        <v>7586.3666666666659</v>
      </c>
      <c r="G449" s="50">
        <v>2417.6333333333341</v>
      </c>
    </row>
    <row r="450" spans="1:7" x14ac:dyDescent="0.25">
      <c r="A450" s="45">
        <v>42612</v>
      </c>
      <c r="B450" s="60">
        <v>4208</v>
      </c>
      <c r="C450" s="47" t="s">
        <v>9</v>
      </c>
      <c r="D450" s="48" t="s">
        <v>327</v>
      </c>
      <c r="E450" s="50">
        <v>5310</v>
      </c>
      <c r="F450" s="50">
        <v>0</v>
      </c>
      <c r="G450" s="50">
        <v>5310</v>
      </c>
    </row>
    <row r="451" spans="1:7" x14ac:dyDescent="0.25">
      <c r="A451" s="45">
        <v>42080</v>
      </c>
      <c r="B451" s="60">
        <v>3531</v>
      </c>
      <c r="C451" s="47" t="s">
        <v>9</v>
      </c>
      <c r="D451" s="48" t="s">
        <v>328</v>
      </c>
      <c r="E451" s="50">
        <v>6273</v>
      </c>
      <c r="F451" s="50">
        <v>4757.0249999999996</v>
      </c>
      <c r="G451" s="50">
        <v>1515.9750000000004</v>
      </c>
    </row>
    <row r="452" spans="1:7" x14ac:dyDescent="0.25">
      <c r="A452" s="45">
        <v>42080</v>
      </c>
      <c r="B452" s="60">
        <v>3546</v>
      </c>
      <c r="C452" s="47" t="s">
        <v>9</v>
      </c>
      <c r="D452" s="48" t="s">
        <v>329</v>
      </c>
      <c r="E452" s="50">
        <v>9266</v>
      </c>
      <c r="F452" s="50">
        <v>7026.7166666666672</v>
      </c>
      <c r="G452" s="50">
        <v>2239.2833333333328</v>
      </c>
    </row>
    <row r="453" spans="1:7" x14ac:dyDescent="0.25">
      <c r="A453" s="45">
        <v>42080</v>
      </c>
      <c r="B453" s="60">
        <v>3545</v>
      </c>
      <c r="C453" s="47" t="s">
        <v>9</v>
      </c>
      <c r="D453" s="48" t="s">
        <v>330</v>
      </c>
      <c r="E453" s="50">
        <v>9266</v>
      </c>
      <c r="F453" s="50">
        <v>7026.7166666666672</v>
      </c>
      <c r="G453" s="50">
        <v>2239.2833333333328</v>
      </c>
    </row>
    <row r="454" spans="1:7" x14ac:dyDescent="0.25">
      <c r="A454" s="45">
        <v>42080</v>
      </c>
      <c r="B454" s="60">
        <v>4635</v>
      </c>
      <c r="C454" s="47" t="s">
        <v>9</v>
      </c>
      <c r="D454" s="48" t="s">
        <v>331</v>
      </c>
      <c r="E454" s="50">
        <v>9266</v>
      </c>
      <c r="F454" s="50">
        <v>7026.7166666666672</v>
      </c>
      <c r="G454" s="50">
        <v>2239.2833333333328</v>
      </c>
    </row>
    <row r="455" spans="1:7" x14ac:dyDescent="0.25">
      <c r="A455" s="45">
        <v>43255</v>
      </c>
      <c r="B455" s="60">
        <v>4916</v>
      </c>
      <c r="C455" s="47" t="s">
        <v>9</v>
      </c>
      <c r="D455" s="48" t="s">
        <v>332</v>
      </c>
      <c r="E455" s="50">
        <v>27575.13</v>
      </c>
      <c r="F455" s="50">
        <v>27573.13</v>
      </c>
      <c r="G455" s="50">
        <v>1</v>
      </c>
    </row>
    <row r="456" spans="1:7" x14ac:dyDescent="0.25">
      <c r="A456" s="45">
        <v>42079</v>
      </c>
      <c r="B456" s="60">
        <v>3402</v>
      </c>
      <c r="C456" s="47" t="s">
        <v>9</v>
      </c>
      <c r="D456" s="48" t="s">
        <v>333</v>
      </c>
      <c r="E456" s="50">
        <v>23336.86</v>
      </c>
      <c r="F456" s="50">
        <v>23335.86</v>
      </c>
      <c r="G456" s="50">
        <v>1</v>
      </c>
    </row>
    <row r="457" spans="1:7" x14ac:dyDescent="0.25">
      <c r="A457" s="45">
        <v>42660</v>
      </c>
      <c r="B457" s="60">
        <v>4424</v>
      </c>
      <c r="C457" s="47" t="s">
        <v>9</v>
      </c>
      <c r="D457" s="48" t="s">
        <v>334</v>
      </c>
      <c r="E457" s="50">
        <v>5310</v>
      </c>
      <c r="F457" s="50">
        <v>5309</v>
      </c>
      <c r="G457" s="50">
        <v>1</v>
      </c>
    </row>
    <row r="458" spans="1:7" x14ac:dyDescent="0.25">
      <c r="A458" s="45">
        <v>42040</v>
      </c>
      <c r="B458" s="60">
        <v>3677</v>
      </c>
      <c r="C458" s="47" t="s">
        <v>9</v>
      </c>
      <c r="D458" s="48" t="s">
        <v>335</v>
      </c>
      <c r="E458" s="50">
        <v>4641.2</v>
      </c>
      <c r="F458" s="50">
        <v>3558.2533333333336</v>
      </c>
      <c r="G458" s="50">
        <v>1082.9466666666663</v>
      </c>
    </row>
    <row r="459" spans="1:7" x14ac:dyDescent="0.25">
      <c r="A459" s="45">
        <v>43616</v>
      </c>
      <c r="B459" s="60">
        <v>5258</v>
      </c>
      <c r="C459" s="47" t="s">
        <v>9</v>
      </c>
      <c r="D459" s="48" t="s">
        <v>318</v>
      </c>
      <c r="E459" s="50">
        <v>5527.47</v>
      </c>
      <c r="F459" s="50">
        <v>5527.47</v>
      </c>
      <c r="G459" s="50">
        <v>1</v>
      </c>
    </row>
    <row r="460" spans="1:7" x14ac:dyDescent="0.25">
      <c r="A460" s="45">
        <v>42079</v>
      </c>
      <c r="B460" s="60">
        <v>3401</v>
      </c>
      <c r="C460" s="47" t="s">
        <v>9</v>
      </c>
      <c r="D460" s="48" t="s">
        <v>336</v>
      </c>
      <c r="E460" s="50">
        <v>6900</v>
      </c>
      <c r="F460" s="50">
        <v>6899</v>
      </c>
      <c r="G460" s="50">
        <v>1</v>
      </c>
    </row>
    <row r="461" spans="1:7" x14ac:dyDescent="0.25">
      <c r="A461" s="45">
        <v>40360</v>
      </c>
      <c r="B461" s="60">
        <v>4603</v>
      </c>
      <c r="C461" s="47" t="s">
        <v>9</v>
      </c>
      <c r="D461" s="48" t="s">
        <v>337</v>
      </c>
      <c r="E461" s="50">
        <v>5916</v>
      </c>
      <c r="F461" s="50">
        <v>5915</v>
      </c>
      <c r="G461" s="50">
        <v>1</v>
      </c>
    </row>
    <row r="462" spans="1:7" x14ac:dyDescent="0.25">
      <c r="A462" s="66">
        <v>44671</v>
      </c>
      <c r="B462" s="67">
        <v>5456</v>
      </c>
      <c r="C462" s="47" t="s">
        <v>9</v>
      </c>
      <c r="D462" s="68" t="s">
        <v>338</v>
      </c>
      <c r="E462" s="80">
        <v>55490</v>
      </c>
      <c r="F462" s="50">
        <v>9248.3333333333339</v>
      </c>
      <c r="G462" s="50">
        <v>46241.666666666664</v>
      </c>
    </row>
    <row r="463" spans="1:7" x14ac:dyDescent="0.25">
      <c r="A463" s="45">
        <v>42552</v>
      </c>
      <c r="B463" s="60">
        <v>3948</v>
      </c>
      <c r="C463" s="47" t="s">
        <v>9</v>
      </c>
      <c r="D463" s="48" t="s">
        <v>339</v>
      </c>
      <c r="E463" s="50">
        <v>18200.32</v>
      </c>
      <c r="F463" s="50">
        <v>11375.199999999999</v>
      </c>
      <c r="G463" s="50">
        <v>6825.1200000000008</v>
      </c>
    </row>
    <row r="464" spans="1:7" x14ac:dyDescent="0.25">
      <c r="A464" s="45">
        <v>42080</v>
      </c>
      <c r="B464" s="60">
        <v>3557</v>
      </c>
      <c r="C464" s="47" t="s">
        <v>9</v>
      </c>
      <c r="D464" s="48" t="s">
        <v>340</v>
      </c>
      <c r="E464" s="50">
        <v>14317.2</v>
      </c>
      <c r="F464" s="50">
        <v>10857.210000000001</v>
      </c>
      <c r="G464" s="50">
        <v>3459.99</v>
      </c>
    </row>
    <row r="465" spans="1:7" x14ac:dyDescent="0.25">
      <c r="A465" s="45">
        <v>42677</v>
      </c>
      <c r="B465" s="60">
        <v>4383</v>
      </c>
      <c r="C465" s="47" t="s">
        <v>9</v>
      </c>
      <c r="D465" s="48" t="s">
        <v>59</v>
      </c>
      <c r="E465" s="50">
        <v>6608</v>
      </c>
      <c r="F465" s="50">
        <v>3909.7333333333331</v>
      </c>
      <c r="G465" s="50">
        <v>2698.2666666666669</v>
      </c>
    </row>
    <row r="466" spans="1:7" x14ac:dyDescent="0.25">
      <c r="A466" s="45">
        <v>42787</v>
      </c>
      <c r="B466" s="60">
        <v>4555</v>
      </c>
      <c r="C466" s="47" t="s">
        <v>9</v>
      </c>
      <c r="D466" s="48" t="s">
        <v>341</v>
      </c>
      <c r="E466" s="50">
        <v>9050.6</v>
      </c>
      <c r="F466" s="50">
        <v>5128.6733333333332</v>
      </c>
      <c r="G466" s="50">
        <v>3921.9266666666672</v>
      </c>
    </row>
    <row r="467" spans="1:7" x14ac:dyDescent="0.25">
      <c r="A467" s="45">
        <v>42787</v>
      </c>
      <c r="B467" s="60">
        <v>4556</v>
      </c>
      <c r="C467" s="47" t="s">
        <v>9</v>
      </c>
      <c r="D467" s="48" t="s">
        <v>341</v>
      </c>
      <c r="E467" s="50">
        <v>9050.6</v>
      </c>
      <c r="F467" s="50">
        <v>5128.6733333333332</v>
      </c>
      <c r="G467" s="50">
        <v>3921.9266666666672</v>
      </c>
    </row>
    <row r="468" spans="1:7" x14ac:dyDescent="0.25">
      <c r="A468" s="45">
        <v>42787</v>
      </c>
      <c r="B468" s="60">
        <v>4558</v>
      </c>
      <c r="C468" s="47" t="s">
        <v>9</v>
      </c>
      <c r="D468" s="48" t="s">
        <v>342</v>
      </c>
      <c r="E468" s="50">
        <v>5929.5</v>
      </c>
      <c r="F468" s="50">
        <v>3360.05</v>
      </c>
      <c r="G468" s="50">
        <v>2569.4499999999998</v>
      </c>
    </row>
    <row r="469" spans="1:7" x14ac:dyDescent="0.25">
      <c r="A469" s="45">
        <v>43655</v>
      </c>
      <c r="B469" s="60">
        <v>5276</v>
      </c>
      <c r="C469" s="47" t="s">
        <v>9</v>
      </c>
      <c r="D469" s="48" t="s">
        <v>343</v>
      </c>
      <c r="E469" s="50">
        <v>33547.4</v>
      </c>
      <c r="F469" s="50">
        <v>10902.905000000001</v>
      </c>
      <c r="G469" s="50">
        <v>22644.495000000003</v>
      </c>
    </row>
    <row r="470" spans="1:7" x14ac:dyDescent="0.25">
      <c r="A470" s="45">
        <v>42111</v>
      </c>
      <c r="B470" s="60">
        <v>3575</v>
      </c>
      <c r="C470" s="47" t="s">
        <v>9</v>
      </c>
      <c r="D470" s="48" t="s">
        <v>344</v>
      </c>
      <c r="E470" s="50">
        <v>6900</v>
      </c>
      <c r="F470" s="50">
        <f>'[1]DIR. TECNICO'!K1</f>
        <v>6899</v>
      </c>
      <c r="G470" s="75">
        <f>'[1]DIR. TECNICO'!L1</f>
        <v>1</v>
      </c>
    </row>
    <row r="471" spans="1:7" x14ac:dyDescent="0.25">
      <c r="A471" s="45">
        <v>42228</v>
      </c>
      <c r="B471" s="60">
        <v>3669</v>
      </c>
      <c r="C471" s="47" t="s">
        <v>9</v>
      </c>
      <c r="D471" s="48" t="s">
        <v>345</v>
      </c>
      <c r="E471" s="50">
        <v>32000</v>
      </c>
      <c r="F471" s="50">
        <f>'[1]DIR. TECNICO'!K2</f>
        <v>31999</v>
      </c>
      <c r="G471" s="75">
        <f>'[1]DIR. TECNICO'!L2</f>
        <v>1</v>
      </c>
    </row>
    <row r="472" spans="1:7" x14ac:dyDescent="0.25">
      <c r="A472" s="45">
        <v>42119</v>
      </c>
      <c r="B472" s="60">
        <v>3624</v>
      </c>
      <c r="C472" s="47" t="s">
        <v>9</v>
      </c>
      <c r="D472" s="48" t="s">
        <v>346</v>
      </c>
      <c r="E472" s="50">
        <v>32034.9</v>
      </c>
      <c r="F472" s="50">
        <f>'[1]DIR. TECNICO'!K3</f>
        <v>32033.9</v>
      </c>
      <c r="G472" s="75">
        <f>'[1]DIR. TECNICO'!L3</f>
        <v>1</v>
      </c>
    </row>
    <row r="473" spans="1:7" x14ac:dyDescent="0.25">
      <c r="A473" s="45">
        <v>42753</v>
      </c>
      <c r="B473" s="60">
        <v>4460</v>
      </c>
      <c r="C473" s="47" t="s">
        <v>9</v>
      </c>
      <c r="D473" s="48" t="s">
        <v>90</v>
      </c>
      <c r="E473" s="50">
        <v>7776.2</v>
      </c>
      <c r="F473" s="50">
        <f>[2]verificados!O17</f>
        <v>4471.3149999999996</v>
      </c>
      <c r="G473" s="75">
        <f>[2]verificados!P17</f>
        <v>3304.8850000000002</v>
      </c>
    </row>
    <row r="474" spans="1:7" x14ac:dyDescent="0.25">
      <c r="A474" s="45">
        <v>42591</v>
      </c>
      <c r="B474" s="60">
        <v>4176</v>
      </c>
      <c r="C474" s="47" t="s">
        <v>9</v>
      </c>
      <c r="D474" s="48" t="s">
        <v>1366</v>
      </c>
      <c r="E474" s="50">
        <v>10620</v>
      </c>
      <c r="F474" s="50">
        <f>[2]verificados!O20</f>
        <v>6549</v>
      </c>
      <c r="G474" s="75">
        <f>[2]verificados!P20</f>
        <v>4071</v>
      </c>
    </row>
    <row r="476" spans="1:7" x14ac:dyDescent="0.25">
      <c r="A476" s="57" t="s">
        <v>31</v>
      </c>
      <c r="B476" s="212" t="s">
        <v>451</v>
      </c>
      <c r="C476" s="212"/>
      <c r="E476" s="59"/>
      <c r="F476" s="59"/>
      <c r="G476" s="56"/>
    </row>
    <row r="477" spans="1:7" ht="12.75" x14ac:dyDescent="0.2">
      <c r="A477" s="215" t="s">
        <v>1</v>
      </c>
      <c r="B477" s="215"/>
      <c r="C477" s="215"/>
      <c r="D477" s="215"/>
      <c r="E477" s="215"/>
      <c r="F477" s="215"/>
      <c r="G477" s="215"/>
    </row>
    <row r="478" spans="1:7" ht="31.5" x14ac:dyDescent="0.2">
      <c r="A478" s="28" t="s">
        <v>2</v>
      </c>
      <c r="B478" s="29" t="s">
        <v>3</v>
      </c>
      <c r="C478" s="30" t="s">
        <v>4</v>
      </c>
      <c r="D478" s="29" t="s">
        <v>5</v>
      </c>
      <c r="E478" s="31" t="s">
        <v>6</v>
      </c>
      <c r="F478" s="32" t="s">
        <v>7</v>
      </c>
      <c r="G478" s="32" t="s">
        <v>8</v>
      </c>
    </row>
    <row r="479" spans="1:7" x14ac:dyDescent="0.25">
      <c r="A479" s="45">
        <v>42087</v>
      </c>
      <c r="B479" s="60">
        <v>3415</v>
      </c>
      <c r="C479" s="47" t="s">
        <v>9</v>
      </c>
      <c r="D479" s="48" t="s">
        <v>347</v>
      </c>
      <c r="E479" s="50">
        <v>28495.759999999998</v>
      </c>
      <c r="F479" s="50">
        <v>28494.76</v>
      </c>
      <c r="G479" s="50">
        <v>1</v>
      </c>
    </row>
    <row r="480" spans="1:7" x14ac:dyDescent="0.25">
      <c r="A480" s="45">
        <v>42087</v>
      </c>
      <c r="B480" s="60">
        <v>3417</v>
      </c>
      <c r="C480" s="47" t="s">
        <v>9</v>
      </c>
      <c r="D480" s="48" t="s">
        <v>347</v>
      </c>
      <c r="E480" s="50">
        <v>28495.759999999998</v>
      </c>
      <c r="F480" s="50">
        <v>28494.76</v>
      </c>
      <c r="G480" s="50">
        <v>1</v>
      </c>
    </row>
    <row r="481" spans="1:7" x14ac:dyDescent="0.25">
      <c r="A481" s="45">
        <v>42248</v>
      </c>
      <c r="B481" s="60">
        <v>3882</v>
      </c>
      <c r="C481" s="47" t="s">
        <v>9</v>
      </c>
      <c r="D481" s="48" t="s">
        <v>348</v>
      </c>
      <c r="E481" s="50">
        <v>31447</v>
      </c>
      <c r="F481" s="50">
        <v>31446</v>
      </c>
      <c r="G481" s="50">
        <v>1</v>
      </c>
    </row>
    <row r="482" spans="1:7" x14ac:dyDescent="0.25">
      <c r="A482" s="45">
        <v>42008</v>
      </c>
      <c r="B482" s="60">
        <v>3633</v>
      </c>
      <c r="C482" s="47" t="s">
        <v>9</v>
      </c>
      <c r="D482" s="48" t="s">
        <v>349</v>
      </c>
      <c r="E482" s="50">
        <v>31450</v>
      </c>
      <c r="F482" s="50">
        <v>31449</v>
      </c>
      <c r="G482" s="50">
        <v>1</v>
      </c>
    </row>
    <row r="483" spans="1:7" x14ac:dyDescent="0.25">
      <c r="A483" s="45">
        <v>42769</v>
      </c>
      <c r="B483" s="60">
        <v>4490</v>
      </c>
      <c r="C483" s="47" t="s">
        <v>9</v>
      </c>
      <c r="D483" s="48" t="s">
        <v>350</v>
      </c>
      <c r="E483" s="50">
        <v>29795</v>
      </c>
      <c r="F483" s="50">
        <v>29794</v>
      </c>
      <c r="G483" s="50">
        <v>1</v>
      </c>
    </row>
    <row r="484" spans="1:7" x14ac:dyDescent="0.25">
      <c r="A484" s="45">
        <v>42087</v>
      </c>
      <c r="B484" s="60">
        <v>3416</v>
      </c>
      <c r="C484" s="47" t="s">
        <v>9</v>
      </c>
      <c r="D484" s="48" t="s">
        <v>100</v>
      </c>
      <c r="E484" s="50">
        <v>4500</v>
      </c>
      <c r="F484" s="50">
        <v>4499</v>
      </c>
      <c r="G484" s="50">
        <v>1</v>
      </c>
    </row>
    <row r="485" spans="1:7" x14ac:dyDescent="0.25">
      <c r="A485" s="45">
        <v>42008</v>
      </c>
      <c r="B485" s="60">
        <v>3634</v>
      </c>
      <c r="C485" s="47" t="s">
        <v>9</v>
      </c>
      <c r="D485" s="48" t="s">
        <v>351</v>
      </c>
      <c r="E485" s="50">
        <v>6900</v>
      </c>
      <c r="F485" s="50">
        <v>6899</v>
      </c>
      <c r="G485" s="50">
        <v>1</v>
      </c>
    </row>
    <row r="486" spans="1:7" x14ac:dyDescent="0.25">
      <c r="A486" s="45">
        <v>42248</v>
      </c>
      <c r="B486" s="60">
        <v>3881</v>
      </c>
      <c r="C486" s="47" t="s">
        <v>9</v>
      </c>
      <c r="D486" s="48" t="s">
        <v>352</v>
      </c>
      <c r="E486" s="50">
        <v>6844</v>
      </c>
      <c r="F486" s="50">
        <v>6843</v>
      </c>
      <c r="G486" s="50">
        <v>1</v>
      </c>
    </row>
    <row r="487" spans="1:7" x14ac:dyDescent="0.25">
      <c r="A487" s="45">
        <v>42080</v>
      </c>
      <c r="B487" s="60">
        <v>3432</v>
      </c>
      <c r="C487" s="47" t="s">
        <v>9</v>
      </c>
      <c r="D487" s="48" t="s">
        <v>353</v>
      </c>
      <c r="E487" s="50">
        <v>4400</v>
      </c>
      <c r="F487" s="50">
        <v>3336.6666666666665</v>
      </c>
      <c r="G487" s="50">
        <v>1063.3333333333335</v>
      </c>
    </row>
    <row r="488" spans="1:7" x14ac:dyDescent="0.25">
      <c r="A488" s="45">
        <v>42080</v>
      </c>
      <c r="B488" s="60">
        <v>3431</v>
      </c>
      <c r="C488" s="47" t="s">
        <v>9</v>
      </c>
      <c r="D488" s="48" t="s">
        <v>14</v>
      </c>
      <c r="E488" s="50">
        <v>4400</v>
      </c>
      <c r="F488" s="50">
        <v>3336.6666666666665</v>
      </c>
      <c r="G488" s="50">
        <v>1063.3333333333335</v>
      </c>
    </row>
    <row r="489" spans="1:7" x14ac:dyDescent="0.25">
      <c r="A489" s="45">
        <v>42080</v>
      </c>
      <c r="B489" s="60">
        <v>3434</v>
      </c>
      <c r="C489" s="47" t="s">
        <v>9</v>
      </c>
      <c r="D489" s="48" t="s">
        <v>354</v>
      </c>
      <c r="E489" s="50">
        <v>4400</v>
      </c>
      <c r="F489" s="50">
        <v>3336.6666666666665</v>
      </c>
      <c r="G489" s="50">
        <v>1063.3333333333335</v>
      </c>
    </row>
    <row r="490" spans="1:7" x14ac:dyDescent="0.25">
      <c r="A490" s="45">
        <v>40185</v>
      </c>
      <c r="B490" s="60">
        <v>2614</v>
      </c>
      <c r="C490" s="47" t="s">
        <v>9</v>
      </c>
      <c r="D490" s="48" t="s">
        <v>355</v>
      </c>
      <c r="E490" s="50">
        <v>4988</v>
      </c>
      <c r="F490" s="50">
        <v>4987</v>
      </c>
      <c r="G490" s="50">
        <v>1</v>
      </c>
    </row>
    <row r="491" spans="1:7" x14ac:dyDescent="0.25">
      <c r="A491" s="45">
        <v>38108</v>
      </c>
      <c r="B491" s="60">
        <v>783</v>
      </c>
      <c r="C491" s="47" t="s">
        <v>9</v>
      </c>
      <c r="D491" s="48" t="s">
        <v>356</v>
      </c>
      <c r="E491" s="50">
        <v>1</v>
      </c>
      <c r="F491" s="50">
        <v>0</v>
      </c>
      <c r="G491" s="50">
        <v>1</v>
      </c>
    </row>
    <row r="492" spans="1:7" x14ac:dyDescent="0.25">
      <c r="A492" s="45">
        <v>40185</v>
      </c>
      <c r="B492" s="60">
        <v>2665</v>
      </c>
      <c r="C492" s="47" t="s">
        <v>9</v>
      </c>
      <c r="D492" s="48" t="s">
        <v>357</v>
      </c>
      <c r="E492" s="50">
        <v>23014.98</v>
      </c>
      <c r="F492" s="50">
        <v>23013.98</v>
      </c>
      <c r="G492" s="50">
        <v>1</v>
      </c>
    </row>
    <row r="493" spans="1:7" x14ac:dyDescent="0.25">
      <c r="A493" s="45">
        <v>40185</v>
      </c>
      <c r="B493" s="60">
        <v>2664</v>
      </c>
      <c r="C493" s="47" t="s">
        <v>9</v>
      </c>
      <c r="D493" s="48" t="s">
        <v>358</v>
      </c>
      <c r="E493" s="50">
        <v>23014.98</v>
      </c>
      <c r="F493" s="50">
        <v>23013.98</v>
      </c>
      <c r="G493" s="50">
        <v>1</v>
      </c>
    </row>
    <row r="494" spans="1:7" x14ac:dyDescent="0.25">
      <c r="A494" s="45">
        <v>40225</v>
      </c>
      <c r="B494" s="60">
        <v>2031</v>
      </c>
      <c r="C494" s="47" t="s">
        <v>9</v>
      </c>
      <c r="D494" s="48" t="s">
        <v>359</v>
      </c>
      <c r="E494" s="50">
        <v>2784</v>
      </c>
      <c r="F494" s="50">
        <v>2783</v>
      </c>
      <c r="G494" s="50">
        <v>1</v>
      </c>
    </row>
    <row r="495" spans="1:7" x14ac:dyDescent="0.25">
      <c r="A495" s="45">
        <v>43416</v>
      </c>
      <c r="B495" s="60">
        <v>5022</v>
      </c>
      <c r="C495" s="47" t="s">
        <v>9</v>
      </c>
      <c r="D495" s="48" t="s">
        <v>360</v>
      </c>
      <c r="E495" s="50">
        <v>3060.53</v>
      </c>
      <c r="F495" s="50">
        <v>1198.7075833333333</v>
      </c>
      <c r="G495" s="50">
        <v>1861.8224166666669</v>
      </c>
    </row>
    <row r="496" spans="1:7" x14ac:dyDescent="0.25">
      <c r="A496" s="45">
        <v>43416</v>
      </c>
      <c r="B496" s="60">
        <v>5023</v>
      </c>
      <c r="C496" s="47" t="s">
        <v>9</v>
      </c>
      <c r="D496" s="48" t="s">
        <v>360</v>
      </c>
      <c r="E496" s="50">
        <v>3060.53</v>
      </c>
      <c r="F496" s="50">
        <v>1198.7075833333333</v>
      </c>
      <c r="G496" s="50">
        <v>1861.8224166666669</v>
      </c>
    </row>
    <row r="497" spans="1:7" x14ac:dyDescent="0.25">
      <c r="A497" s="45">
        <v>40281</v>
      </c>
      <c r="B497" s="60">
        <v>2063</v>
      </c>
      <c r="C497" s="47" t="s">
        <v>9</v>
      </c>
      <c r="D497" s="48" t="s">
        <v>361</v>
      </c>
      <c r="E497" s="50">
        <v>3201.6</v>
      </c>
      <c r="F497" s="50">
        <v>3200.6</v>
      </c>
      <c r="G497" s="50">
        <v>1</v>
      </c>
    </row>
    <row r="498" spans="1:7" x14ac:dyDescent="0.25">
      <c r="A498" s="45">
        <v>42137</v>
      </c>
      <c r="B498" s="60">
        <v>4634</v>
      </c>
      <c r="C498" s="47" t="s">
        <v>9</v>
      </c>
      <c r="D498" s="48" t="s">
        <v>362</v>
      </c>
      <c r="E498" s="50">
        <v>1012.44</v>
      </c>
      <c r="F498" s="50">
        <v>750.89299999999992</v>
      </c>
      <c r="G498" s="50">
        <v>261.54700000000014</v>
      </c>
    </row>
    <row r="499" spans="1:7" x14ac:dyDescent="0.25">
      <c r="A499" s="45">
        <v>40185</v>
      </c>
      <c r="B499" s="60">
        <v>2653</v>
      </c>
      <c r="C499" s="47" t="s">
        <v>9</v>
      </c>
      <c r="D499" s="48" t="s">
        <v>363</v>
      </c>
      <c r="E499" s="50">
        <v>17168</v>
      </c>
      <c r="F499" s="50">
        <v>17167</v>
      </c>
      <c r="G499" s="50">
        <v>1</v>
      </c>
    </row>
    <row r="500" spans="1:7" x14ac:dyDescent="0.25">
      <c r="A500" s="45">
        <v>42198</v>
      </c>
      <c r="B500" s="60">
        <v>3781</v>
      </c>
      <c r="C500" s="47" t="s">
        <v>9</v>
      </c>
      <c r="D500" s="48" t="s">
        <v>342</v>
      </c>
      <c r="E500" s="50">
        <v>5929.5</v>
      </c>
      <c r="F500" s="50">
        <v>4298.8874999999998</v>
      </c>
      <c r="G500" s="50">
        <v>1630.6125000000002</v>
      </c>
    </row>
    <row r="501" spans="1:7" x14ac:dyDescent="0.25">
      <c r="A501" s="45">
        <v>42818</v>
      </c>
      <c r="B501" s="60">
        <v>4660</v>
      </c>
      <c r="C501" s="47" t="s">
        <v>9</v>
      </c>
      <c r="D501" s="48" t="s">
        <v>364</v>
      </c>
      <c r="E501" s="50">
        <v>29881.14</v>
      </c>
      <c r="F501" s="50">
        <v>16683.636500000001</v>
      </c>
      <c r="G501" s="50">
        <v>13197.503499999999</v>
      </c>
    </row>
    <row r="502" spans="1:7" x14ac:dyDescent="0.25">
      <c r="A502" s="45">
        <v>42080</v>
      </c>
      <c r="B502" s="60">
        <v>3430</v>
      </c>
      <c r="C502" s="47" t="s">
        <v>9</v>
      </c>
      <c r="D502" s="48" t="s">
        <v>365</v>
      </c>
      <c r="E502" s="50">
        <v>4400</v>
      </c>
      <c r="F502" s="50">
        <v>3336.6666666666665</v>
      </c>
      <c r="G502" s="50">
        <v>1063.3333333333335</v>
      </c>
    </row>
    <row r="503" spans="1:7" x14ac:dyDescent="0.25">
      <c r="A503" s="45">
        <v>42080</v>
      </c>
      <c r="B503" s="60">
        <v>3433</v>
      </c>
      <c r="C503" s="47" t="s">
        <v>9</v>
      </c>
      <c r="D503" s="48" t="s">
        <v>354</v>
      </c>
      <c r="E503" s="50">
        <v>4400</v>
      </c>
      <c r="F503" s="50">
        <v>3336.6666666666665</v>
      </c>
      <c r="G503" s="50">
        <v>1063.3333333333335</v>
      </c>
    </row>
    <row r="504" spans="1:7" x14ac:dyDescent="0.25">
      <c r="A504" s="45">
        <v>37991</v>
      </c>
      <c r="B504" s="60">
        <v>222</v>
      </c>
      <c r="C504" s="47" t="s">
        <v>9</v>
      </c>
      <c r="D504" s="48" t="s">
        <v>366</v>
      </c>
      <c r="E504" s="50">
        <v>1</v>
      </c>
      <c r="F504" s="50">
        <v>0</v>
      </c>
      <c r="G504" s="50">
        <v>1</v>
      </c>
    </row>
    <row r="505" spans="1:7" x14ac:dyDescent="0.25">
      <c r="A505" s="45">
        <v>42787</v>
      </c>
      <c r="B505" s="60">
        <v>4566</v>
      </c>
      <c r="C505" s="47" t="s">
        <v>9</v>
      </c>
      <c r="D505" s="48" t="s">
        <v>72</v>
      </c>
      <c r="E505" s="50">
        <v>5929.5</v>
      </c>
      <c r="F505" s="50">
        <f>[1]FINANCIERO!K1</f>
        <v>3360.05</v>
      </c>
      <c r="G505" s="75">
        <f>[1]FINANCIERO!L1</f>
        <v>2569.4499999999998</v>
      </c>
    </row>
    <row r="507" spans="1:7" x14ac:dyDescent="0.25">
      <c r="A507" s="57" t="s">
        <v>31</v>
      </c>
      <c r="B507" s="212" t="s">
        <v>367</v>
      </c>
      <c r="C507" s="212"/>
      <c r="E507" s="59"/>
      <c r="F507" s="59"/>
      <c r="G507" s="56"/>
    </row>
    <row r="508" spans="1:7" ht="12.75" x14ac:dyDescent="0.2">
      <c r="A508" s="215" t="s">
        <v>1</v>
      </c>
      <c r="B508" s="215"/>
      <c r="C508" s="215"/>
      <c r="D508" s="215"/>
      <c r="E508" s="215"/>
      <c r="F508" s="215"/>
      <c r="G508" s="215"/>
    </row>
    <row r="509" spans="1:7" ht="31.5" x14ac:dyDescent="0.2">
      <c r="A509" s="28" t="s">
        <v>2</v>
      </c>
      <c r="B509" s="29" t="s">
        <v>3</v>
      </c>
      <c r="C509" s="30" t="s">
        <v>4</v>
      </c>
      <c r="D509" s="29" t="s">
        <v>5</v>
      </c>
      <c r="E509" s="31" t="s">
        <v>6</v>
      </c>
      <c r="F509" s="32" t="s">
        <v>7</v>
      </c>
      <c r="G509" s="32" t="s">
        <v>8</v>
      </c>
    </row>
    <row r="510" spans="1:7" x14ac:dyDescent="0.25">
      <c r="A510" s="78">
        <v>42149</v>
      </c>
      <c r="B510" s="73">
        <v>3465</v>
      </c>
      <c r="C510" s="47" t="s">
        <v>9</v>
      </c>
      <c r="D510" s="48" t="s">
        <v>368</v>
      </c>
      <c r="E510" s="50"/>
      <c r="F510" s="50">
        <v>6899</v>
      </c>
      <c r="G510" s="50">
        <v>1</v>
      </c>
    </row>
    <row r="511" spans="1:7" x14ac:dyDescent="0.25">
      <c r="A511" s="78">
        <v>42149</v>
      </c>
      <c r="B511" s="73">
        <v>3468</v>
      </c>
      <c r="C511" s="47" t="s">
        <v>9</v>
      </c>
      <c r="D511" s="48" t="s">
        <v>369</v>
      </c>
      <c r="E511" s="50">
        <v>32035</v>
      </c>
      <c r="F511" s="50">
        <v>32034</v>
      </c>
      <c r="G511" s="50">
        <v>1</v>
      </c>
    </row>
    <row r="512" spans="1:7" x14ac:dyDescent="0.25">
      <c r="A512" s="78">
        <v>42150</v>
      </c>
      <c r="B512" s="81">
        <v>4604</v>
      </c>
      <c r="C512" s="47" t="s">
        <v>9</v>
      </c>
      <c r="D512" s="58" t="s">
        <v>370</v>
      </c>
      <c r="E512" s="72">
        <v>10324</v>
      </c>
      <c r="F512" s="72">
        <v>10324</v>
      </c>
      <c r="G512" s="72">
        <v>1</v>
      </c>
    </row>
    <row r="513" spans="1:7" x14ac:dyDescent="0.25">
      <c r="A513" s="82">
        <v>42080</v>
      </c>
      <c r="B513" s="81">
        <v>3425</v>
      </c>
      <c r="C513" s="47" t="s">
        <v>9</v>
      </c>
      <c r="D513" s="58" t="s">
        <v>371</v>
      </c>
      <c r="E513" s="72">
        <v>3206.2</v>
      </c>
      <c r="F513" s="72">
        <v>2457.3200000000002</v>
      </c>
      <c r="G513" s="72">
        <v>747.88</v>
      </c>
    </row>
    <row r="514" spans="1:7" x14ac:dyDescent="0.25">
      <c r="A514" s="82">
        <v>40185</v>
      </c>
      <c r="B514" s="81">
        <v>2660</v>
      </c>
      <c r="C514" s="47" t="s">
        <v>9</v>
      </c>
      <c r="D514" s="58" t="s">
        <v>372</v>
      </c>
      <c r="E514" s="72">
        <v>14790</v>
      </c>
      <c r="F514" s="72">
        <v>14789</v>
      </c>
      <c r="G514" s="72">
        <v>1</v>
      </c>
    </row>
    <row r="515" spans="1:7" x14ac:dyDescent="0.25">
      <c r="A515" s="82">
        <v>40185</v>
      </c>
      <c r="B515" s="81">
        <v>2661</v>
      </c>
      <c r="C515" s="47" t="s">
        <v>9</v>
      </c>
      <c r="D515" s="58" t="s">
        <v>373</v>
      </c>
      <c r="E515" s="72">
        <v>14790</v>
      </c>
      <c r="F515" s="72">
        <v>14789</v>
      </c>
      <c r="G515" s="72">
        <v>1</v>
      </c>
    </row>
    <row r="516" spans="1:7" x14ac:dyDescent="0.25">
      <c r="A516" s="82">
        <v>40360</v>
      </c>
      <c r="B516" s="81">
        <v>3960</v>
      </c>
      <c r="C516" s="47" t="s">
        <v>9</v>
      </c>
      <c r="D516" s="58" t="s">
        <v>374</v>
      </c>
      <c r="E516" s="72"/>
    </row>
    <row r="517" spans="1:7" x14ac:dyDescent="0.25">
      <c r="A517" s="82">
        <v>40360</v>
      </c>
      <c r="B517" s="81">
        <v>2611</v>
      </c>
      <c r="C517" s="47" t="s">
        <v>9</v>
      </c>
      <c r="D517" s="58" t="s">
        <v>375</v>
      </c>
      <c r="E517" s="72"/>
    </row>
    <row r="518" spans="1:7" x14ac:dyDescent="0.25">
      <c r="A518" s="82">
        <v>40360</v>
      </c>
      <c r="B518" s="81">
        <v>2430</v>
      </c>
      <c r="C518" s="47" t="s">
        <v>9</v>
      </c>
      <c r="D518" s="58" t="s">
        <v>376</v>
      </c>
      <c r="E518" s="72">
        <v>31476.6</v>
      </c>
      <c r="F518" s="72">
        <v>31475.599999999999</v>
      </c>
      <c r="G518" s="72">
        <v>1</v>
      </c>
    </row>
    <row r="519" spans="1:7" x14ac:dyDescent="0.25">
      <c r="A519" s="82">
        <v>42080</v>
      </c>
      <c r="B519" s="81">
        <v>3424</v>
      </c>
      <c r="C519" s="47" t="s">
        <v>9</v>
      </c>
      <c r="D519" s="58" t="s">
        <v>377</v>
      </c>
      <c r="E519" s="72">
        <v>6273</v>
      </c>
      <c r="F519" s="72">
        <v>4808.53</v>
      </c>
      <c r="G519" s="72">
        <v>1463.47</v>
      </c>
    </row>
    <row r="520" spans="1:7" x14ac:dyDescent="0.25">
      <c r="A520" s="82" t="s">
        <v>392</v>
      </c>
      <c r="B520" s="81">
        <v>5499</v>
      </c>
      <c r="C520" s="47" t="s">
        <v>9</v>
      </c>
      <c r="D520" s="58" t="s">
        <v>378</v>
      </c>
      <c r="E520" s="72">
        <v>59217.4</v>
      </c>
      <c r="F520" s="72">
        <v>59217.4</v>
      </c>
      <c r="G520" s="72">
        <v>0</v>
      </c>
    </row>
    <row r="521" spans="1:7" x14ac:dyDescent="0.25">
      <c r="A521" s="82">
        <v>44197</v>
      </c>
      <c r="B521" s="81">
        <v>5351</v>
      </c>
      <c r="C521" s="47" t="s">
        <v>9</v>
      </c>
      <c r="D521" s="58" t="s">
        <v>379</v>
      </c>
      <c r="E521" s="72">
        <v>63720</v>
      </c>
      <c r="F521" s="72">
        <v>40709.360000000001</v>
      </c>
      <c r="G521" s="72">
        <v>23009.64</v>
      </c>
    </row>
    <row r="522" spans="1:7" x14ac:dyDescent="0.25">
      <c r="A522" s="82">
        <v>41421</v>
      </c>
      <c r="B522" s="81">
        <v>4628</v>
      </c>
      <c r="C522" s="47" t="s">
        <v>9</v>
      </c>
      <c r="D522" s="58" t="s">
        <v>380</v>
      </c>
      <c r="E522" s="72">
        <v>5295.8</v>
      </c>
      <c r="F522" s="72">
        <v>5294.8</v>
      </c>
      <c r="G522" s="72">
        <v>1</v>
      </c>
    </row>
    <row r="523" spans="1:7" x14ac:dyDescent="0.25">
      <c r="A523" s="82">
        <v>40360</v>
      </c>
      <c r="B523" s="81">
        <v>2477</v>
      </c>
      <c r="C523" s="47" t="s">
        <v>9</v>
      </c>
      <c r="D523" s="58" t="s">
        <v>381</v>
      </c>
      <c r="E523" s="72">
        <v>10672</v>
      </c>
      <c r="F523" s="72">
        <v>10671</v>
      </c>
      <c r="G523" s="72">
        <v>1</v>
      </c>
    </row>
    <row r="524" spans="1:7" x14ac:dyDescent="0.25">
      <c r="A524" s="82">
        <v>41956</v>
      </c>
      <c r="B524" s="81">
        <v>3239</v>
      </c>
      <c r="C524" s="47" t="s">
        <v>9</v>
      </c>
      <c r="D524" s="58" t="s">
        <v>382</v>
      </c>
      <c r="E524" s="72">
        <v>4447.3900000000003</v>
      </c>
      <c r="F524" s="72">
        <v>3594.16</v>
      </c>
      <c r="G524" s="72">
        <v>852.23</v>
      </c>
    </row>
    <row r="525" spans="1:7" x14ac:dyDescent="0.25">
      <c r="A525" s="82">
        <v>40360</v>
      </c>
      <c r="B525" s="81">
        <v>2667</v>
      </c>
      <c r="C525" s="47" t="s">
        <v>9</v>
      </c>
      <c r="D525" s="58" t="s">
        <v>383</v>
      </c>
      <c r="E525" s="72">
        <v>14391</v>
      </c>
      <c r="F525" s="72">
        <v>14390</v>
      </c>
      <c r="G525" s="72">
        <v>1</v>
      </c>
    </row>
    <row r="526" spans="1:7" x14ac:dyDescent="0.25">
      <c r="A526" s="82">
        <v>42552</v>
      </c>
      <c r="B526" s="81">
        <v>4623</v>
      </c>
      <c r="C526" s="47" t="s">
        <v>9</v>
      </c>
      <c r="D526" s="58" t="s">
        <v>384</v>
      </c>
      <c r="E526" s="72">
        <v>2124</v>
      </c>
      <c r="F526" s="72">
        <v>2123</v>
      </c>
      <c r="G526" s="72">
        <v>1</v>
      </c>
    </row>
    <row r="527" spans="1:7" x14ac:dyDescent="0.25">
      <c r="A527" s="82">
        <v>41744</v>
      </c>
      <c r="B527" s="81">
        <v>3160</v>
      </c>
      <c r="C527" s="47" t="s">
        <v>9</v>
      </c>
      <c r="D527" s="58" t="s">
        <v>385</v>
      </c>
      <c r="E527" s="72">
        <v>1770</v>
      </c>
      <c r="F527" s="72">
        <v>1769</v>
      </c>
      <c r="G527" s="72">
        <v>1</v>
      </c>
    </row>
    <row r="528" spans="1:7" x14ac:dyDescent="0.25">
      <c r="A528" s="82">
        <v>42119</v>
      </c>
      <c r="B528" s="81">
        <v>3626</v>
      </c>
      <c r="C528" s="47" t="s">
        <v>9</v>
      </c>
      <c r="D528" s="58" t="s">
        <v>386</v>
      </c>
      <c r="E528" s="72">
        <v>32034.99</v>
      </c>
      <c r="F528" s="72">
        <v>32033.99</v>
      </c>
      <c r="G528" s="72">
        <v>1</v>
      </c>
    </row>
    <row r="529" spans="1:7" x14ac:dyDescent="0.25">
      <c r="A529" s="82">
        <v>42049</v>
      </c>
      <c r="B529" s="81">
        <v>3372</v>
      </c>
      <c r="C529" s="47" t="s">
        <v>9</v>
      </c>
      <c r="D529" s="58" t="s">
        <v>387</v>
      </c>
      <c r="E529" s="72">
        <v>5400</v>
      </c>
      <c r="F529" s="72">
        <v>5399</v>
      </c>
      <c r="G529" s="72">
        <v>1</v>
      </c>
    </row>
    <row r="530" spans="1:7" x14ac:dyDescent="0.25">
      <c r="A530" s="82">
        <v>43010</v>
      </c>
      <c r="B530" s="81">
        <v>4779</v>
      </c>
      <c r="C530" s="47" t="s">
        <v>9</v>
      </c>
      <c r="D530" s="58" t="s">
        <v>388</v>
      </c>
      <c r="E530" s="72">
        <v>5085.8</v>
      </c>
      <c r="F530" s="72">
        <v>2627.14</v>
      </c>
      <c r="G530" s="72">
        <v>2457.66</v>
      </c>
    </row>
    <row r="531" spans="1:7" x14ac:dyDescent="0.25">
      <c r="A531" s="82">
        <v>42080</v>
      </c>
      <c r="B531" s="81">
        <v>3452</v>
      </c>
      <c r="C531" s="47" t="s">
        <v>9</v>
      </c>
      <c r="D531" s="58" t="s">
        <v>389</v>
      </c>
      <c r="E531" s="72">
        <v>9368</v>
      </c>
      <c r="F531" s="72">
        <v>7181.36</v>
      </c>
      <c r="G531" s="72">
        <v>2185.64</v>
      </c>
    </row>
    <row r="532" spans="1:7" x14ac:dyDescent="0.25">
      <c r="A532" s="82">
        <v>42080</v>
      </c>
      <c r="B532" s="81">
        <v>3614</v>
      </c>
      <c r="C532" s="47" t="s">
        <v>9</v>
      </c>
      <c r="D532" s="58" t="s">
        <v>389</v>
      </c>
      <c r="E532" s="72">
        <v>9368.5</v>
      </c>
      <c r="F532" s="72">
        <v>7181.75</v>
      </c>
      <c r="G532" s="72">
        <v>2185.75</v>
      </c>
    </row>
    <row r="533" spans="1:7" x14ac:dyDescent="0.25">
      <c r="A533" s="45"/>
      <c r="B533" s="70">
        <v>3518</v>
      </c>
      <c r="C533" s="47" t="s">
        <v>9</v>
      </c>
      <c r="D533" s="58" t="s">
        <v>390</v>
      </c>
      <c r="E533" s="72"/>
    </row>
    <row r="534" spans="1:7" x14ac:dyDescent="0.25">
      <c r="A534" s="45"/>
      <c r="B534" s="70">
        <v>2099</v>
      </c>
      <c r="C534" s="47" t="s">
        <v>9</v>
      </c>
      <c r="D534" s="58" t="s">
        <v>391</v>
      </c>
      <c r="E534" s="72"/>
    </row>
    <row r="535" spans="1:7" x14ac:dyDescent="0.25">
      <c r="A535" s="45"/>
      <c r="B535" s="60"/>
      <c r="C535" s="47"/>
      <c r="D535" s="48"/>
      <c r="E535" s="49"/>
      <c r="F535" s="50"/>
      <c r="G535" s="50"/>
    </row>
    <row r="536" spans="1:7" x14ac:dyDescent="0.25">
      <c r="A536" s="57" t="s">
        <v>31</v>
      </c>
      <c r="B536" s="212" t="s">
        <v>399</v>
      </c>
      <c r="C536" s="212"/>
      <c r="E536" s="59"/>
      <c r="F536" s="59"/>
      <c r="G536" s="56"/>
    </row>
    <row r="537" spans="1:7" ht="15" customHeight="1" x14ac:dyDescent="0.2">
      <c r="A537" s="215" t="s">
        <v>1</v>
      </c>
      <c r="B537" s="215"/>
      <c r="C537" s="215"/>
      <c r="D537" s="215"/>
      <c r="E537" s="215"/>
      <c r="F537" s="215"/>
      <c r="G537" s="215"/>
    </row>
    <row r="538" spans="1:7" ht="31.5" x14ac:dyDescent="0.2">
      <c r="A538" s="28" t="s">
        <v>2</v>
      </c>
      <c r="B538" s="29" t="s">
        <v>3</v>
      </c>
      <c r="C538" s="30" t="s">
        <v>4</v>
      </c>
      <c r="D538" s="29" t="s">
        <v>5</v>
      </c>
      <c r="E538" s="31" t="s">
        <v>6</v>
      </c>
      <c r="F538" s="32" t="s">
        <v>7</v>
      </c>
      <c r="G538" s="32" t="s">
        <v>8</v>
      </c>
    </row>
    <row r="539" spans="1:7" x14ac:dyDescent="0.25">
      <c r="A539" s="45">
        <v>43168</v>
      </c>
      <c r="B539" s="60">
        <v>4841</v>
      </c>
      <c r="C539" s="47" t="s">
        <v>9</v>
      </c>
      <c r="D539" s="48" t="s">
        <v>393</v>
      </c>
      <c r="E539" s="76">
        <v>18939</v>
      </c>
      <c r="F539" s="50">
        <v>18937</v>
      </c>
      <c r="G539" s="50">
        <v>2</v>
      </c>
    </row>
    <row r="540" spans="1:7" x14ac:dyDescent="0.25">
      <c r="A540" s="45">
        <v>42080</v>
      </c>
      <c r="B540" s="60">
        <v>3451</v>
      </c>
      <c r="C540" s="47" t="s">
        <v>9</v>
      </c>
      <c r="D540" s="48" t="s">
        <v>14</v>
      </c>
      <c r="E540" s="76">
        <v>4400</v>
      </c>
      <c r="F540" s="50">
        <v>3336.6666666666665</v>
      </c>
      <c r="G540" s="50">
        <v>1063.3333333333335</v>
      </c>
    </row>
    <row r="541" spans="1:7" x14ac:dyDescent="0.25">
      <c r="A541" s="45">
        <v>37991</v>
      </c>
      <c r="B541" s="60">
        <v>52</v>
      </c>
      <c r="C541" s="47" t="s">
        <v>9</v>
      </c>
      <c r="D541" s="48" t="s">
        <v>394</v>
      </c>
      <c r="E541" s="76">
        <v>1</v>
      </c>
      <c r="F541" s="50">
        <v>0</v>
      </c>
      <c r="G541" s="50">
        <v>1</v>
      </c>
    </row>
    <row r="542" spans="1:7" x14ac:dyDescent="0.25">
      <c r="A542" s="45">
        <v>37991</v>
      </c>
      <c r="B542" s="60">
        <v>478</v>
      </c>
      <c r="C542" s="47" t="s">
        <v>9</v>
      </c>
      <c r="D542" s="48" t="s">
        <v>168</v>
      </c>
      <c r="E542" s="76">
        <v>1</v>
      </c>
      <c r="F542" s="50">
        <v>0</v>
      </c>
      <c r="G542" s="50">
        <v>1</v>
      </c>
    </row>
    <row r="543" spans="1:7" x14ac:dyDescent="0.25">
      <c r="A543" s="45">
        <v>37991</v>
      </c>
      <c r="B543" s="60">
        <v>481</v>
      </c>
      <c r="C543" s="47" t="s">
        <v>9</v>
      </c>
      <c r="D543" s="48" t="s">
        <v>168</v>
      </c>
      <c r="E543" s="76">
        <v>1</v>
      </c>
      <c r="F543" s="50">
        <v>0</v>
      </c>
      <c r="G543" s="50">
        <v>1</v>
      </c>
    </row>
    <row r="544" spans="1:7" x14ac:dyDescent="0.25">
      <c r="A544" s="45">
        <v>37991</v>
      </c>
      <c r="B544" s="60">
        <v>908</v>
      </c>
      <c r="C544" s="47" t="s">
        <v>9</v>
      </c>
      <c r="D544" s="48" t="s">
        <v>82</v>
      </c>
      <c r="E544" s="76">
        <v>1</v>
      </c>
      <c r="F544" s="50">
        <v>0</v>
      </c>
      <c r="G544" s="50">
        <v>1</v>
      </c>
    </row>
    <row r="545" spans="1:7" x14ac:dyDescent="0.25">
      <c r="A545" s="45">
        <v>43762</v>
      </c>
      <c r="B545" s="60">
        <v>5302</v>
      </c>
      <c r="C545" s="47" t="s">
        <v>9</v>
      </c>
      <c r="D545" s="48" t="s">
        <v>395</v>
      </c>
      <c r="E545" s="76">
        <v>8850</v>
      </c>
      <c r="F545" s="50">
        <v>2655</v>
      </c>
      <c r="G545" s="50">
        <v>6195</v>
      </c>
    </row>
    <row r="546" spans="1:7" x14ac:dyDescent="0.25">
      <c r="A546" s="45">
        <v>42198</v>
      </c>
      <c r="B546" s="60">
        <v>3768</v>
      </c>
      <c r="C546" s="47" t="s">
        <v>9</v>
      </c>
      <c r="D546" s="48" t="s">
        <v>396</v>
      </c>
      <c r="E546" s="76">
        <v>5428</v>
      </c>
      <c r="F546" s="50">
        <v>3935.2999999999993</v>
      </c>
      <c r="G546" s="50">
        <v>1492.7000000000007</v>
      </c>
    </row>
    <row r="547" spans="1:7" x14ac:dyDescent="0.25">
      <c r="A547" s="45">
        <v>42198</v>
      </c>
      <c r="B547" s="60">
        <v>3767</v>
      </c>
      <c r="C547" s="47" t="s">
        <v>9</v>
      </c>
      <c r="D547" s="48" t="s">
        <v>397</v>
      </c>
      <c r="E547" s="76">
        <v>5428</v>
      </c>
      <c r="F547" s="50">
        <v>3935.2999999999993</v>
      </c>
      <c r="G547" s="50">
        <v>1492.7000000000007</v>
      </c>
    </row>
    <row r="548" spans="1:7" x14ac:dyDescent="0.25">
      <c r="A548" s="45">
        <v>42087</v>
      </c>
      <c r="B548" s="60">
        <v>3449</v>
      </c>
      <c r="C548" s="47" t="s">
        <v>9</v>
      </c>
      <c r="D548" s="48" t="s">
        <v>398</v>
      </c>
      <c r="E548" s="76">
        <v>5383.3</v>
      </c>
      <c r="F548" s="50">
        <v>4082.335833333334</v>
      </c>
      <c r="G548" s="50">
        <v>1300.9641666666662</v>
      </c>
    </row>
    <row r="549" spans="1:7" x14ac:dyDescent="0.25">
      <c r="A549" s="45">
        <v>43237</v>
      </c>
      <c r="B549" s="60">
        <v>4882</v>
      </c>
      <c r="C549" s="47" t="s">
        <v>9</v>
      </c>
      <c r="D549" s="48" t="s">
        <v>72</v>
      </c>
      <c r="E549" s="76">
        <v>5929.5</v>
      </c>
      <c r="F549" s="50">
        <v>2618.8625000000002</v>
      </c>
      <c r="G549" s="50">
        <v>3310.6374999999998</v>
      </c>
    </row>
    <row r="550" spans="1:7" x14ac:dyDescent="0.25">
      <c r="A550" s="45">
        <v>43237</v>
      </c>
      <c r="B550" s="60">
        <v>4883</v>
      </c>
      <c r="C550" s="47" t="s">
        <v>9</v>
      </c>
      <c r="D550" s="48" t="s">
        <v>72</v>
      </c>
      <c r="E550" s="76">
        <v>5929.5</v>
      </c>
      <c r="F550" s="50">
        <v>2618.8625000000002</v>
      </c>
      <c r="G550" s="50">
        <v>3310.6374999999998</v>
      </c>
    </row>
    <row r="551" spans="1:7" x14ac:dyDescent="0.25">
      <c r="A551" s="45">
        <v>43237</v>
      </c>
      <c r="B551" s="60">
        <v>4884</v>
      </c>
      <c r="C551" s="47" t="s">
        <v>9</v>
      </c>
      <c r="D551" s="48" t="s">
        <v>72</v>
      </c>
      <c r="E551" s="76">
        <v>5929.5</v>
      </c>
      <c r="F551" s="50">
        <v>2618.8625000000002</v>
      </c>
      <c r="G551" s="50">
        <v>3310.6374999999998</v>
      </c>
    </row>
    <row r="552" spans="1:7" x14ac:dyDescent="0.25">
      <c r="A552" s="45"/>
      <c r="B552" s="60"/>
      <c r="C552" s="47"/>
      <c r="D552" s="48"/>
      <c r="E552" s="49"/>
      <c r="F552" s="50"/>
      <c r="G552" s="50"/>
    </row>
    <row r="553" spans="1:7" x14ac:dyDescent="0.25">
      <c r="A553" s="57" t="s">
        <v>31</v>
      </c>
      <c r="B553" s="212" t="s">
        <v>439</v>
      </c>
      <c r="C553" s="212"/>
      <c r="E553" s="59"/>
      <c r="F553" s="59"/>
      <c r="G553" s="56"/>
    </row>
    <row r="554" spans="1:7" ht="15" customHeight="1" x14ac:dyDescent="0.2">
      <c r="A554" s="215" t="s">
        <v>1</v>
      </c>
      <c r="B554" s="215"/>
      <c r="C554" s="215"/>
      <c r="D554" s="215"/>
      <c r="E554" s="215"/>
      <c r="F554" s="215"/>
      <c r="G554" s="215"/>
    </row>
    <row r="555" spans="1:7" ht="31.5" x14ac:dyDescent="0.2">
      <c r="A555" s="28" t="s">
        <v>2</v>
      </c>
      <c r="B555" s="29" t="s">
        <v>3</v>
      </c>
      <c r="C555" s="30" t="s">
        <v>4</v>
      </c>
      <c r="D555" s="29" t="s">
        <v>5</v>
      </c>
      <c r="E555" s="31" t="s">
        <v>6</v>
      </c>
      <c r="F555" s="32" t="s">
        <v>7</v>
      </c>
      <c r="G555" s="32" t="s">
        <v>8</v>
      </c>
    </row>
    <row r="556" spans="1:7" x14ac:dyDescent="0.25">
      <c r="A556" s="45">
        <v>40185</v>
      </c>
      <c r="B556" s="60">
        <v>2517</v>
      </c>
      <c r="C556" s="47" t="s">
        <v>9</v>
      </c>
      <c r="D556" s="48" t="s">
        <v>400</v>
      </c>
      <c r="E556" s="50">
        <v>4988</v>
      </c>
      <c r="F556" s="50">
        <f>[5]VERIFICADOS!K1</f>
        <v>4987</v>
      </c>
      <c r="G556" s="50">
        <f>[5]VERIFICADOS!L1</f>
        <v>1</v>
      </c>
    </row>
    <row r="557" spans="1:7" x14ac:dyDescent="0.25">
      <c r="A557" s="45">
        <v>40185</v>
      </c>
      <c r="B557" s="60">
        <v>2518</v>
      </c>
      <c r="C557" s="47" t="s">
        <v>9</v>
      </c>
      <c r="D557" s="48" t="s">
        <v>400</v>
      </c>
      <c r="E557" s="50">
        <v>4988</v>
      </c>
      <c r="F557" s="50">
        <f>[5]VERIFICADOS!K2</f>
        <v>4987</v>
      </c>
      <c r="G557" s="50">
        <f>[5]VERIFICADOS!L2</f>
        <v>1</v>
      </c>
    </row>
    <row r="558" spans="1:7" x14ac:dyDescent="0.25">
      <c r="A558" s="45">
        <v>42849</v>
      </c>
      <c r="B558" s="60">
        <v>4653</v>
      </c>
      <c r="C558" s="47" t="s">
        <v>9</v>
      </c>
      <c r="D558" s="48" t="s">
        <v>401</v>
      </c>
      <c r="E558" s="50">
        <v>31270</v>
      </c>
      <c r="F558" s="50">
        <f>[5]VERIFICADOS!K3</f>
        <v>17198.5</v>
      </c>
      <c r="G558" s="50">
        <f>[5]VERIFICADOS!L3</f>
        <v>14071.5</v>
      </c>
    </row>
    <row r="559" spans="1:7" x14ac:dyDescent="0.25">
      <c r="A559" s="45">
        <v>42849</v>
      </c>
      <c r="B559" s="60">
        <v>4654</v>
      </c>
      <c r="C559" s="47" t="s">
        <v>9</v>
      </c>
      <c r="D559" s="48" t="s">
        <v>401</v>
      </c>
      <c r="E559" s="50">
        <v>31270</v>
      </c>
      <c r="F559" s="50">
        <f>[5]VERIFICADOS!K4</f>
        <v>17198.5</v>
      </c>
      <c r="G559" s="50">
        <f>[5]VERIFICADOS!L4</f>
        <v>14071.5</v>
      </c>
    </row>
    <row r="560" spans="1:7" x14ac:dyDescent="0.25">
      <c r="A560" s="45">
        <v>42849</v>
      </c>
      <c r="B560" s="60">
        <v>4655</v>
      </c>
      <c r="C560" s="47" t="s">
        <v>9</v>
      </c>
      <c r="D560" s="48" t="s">
        <v>401</v>
      </c>
      <c r="E560" s="50">
        <v>31270</v>
      </c>
      <c r="F560" s="50">
        <f>[5]VERIFICADOS!K5</f>
        <v>17198.5</v>
      </c>
      <c r="G560" s="50">
        <f>[5]VERIFICADOS!L5</f>
        <v>14071.5</v>
      </c>
    </row>
    <row r="561" spans="1:7" x14ac:dyDescent="0.25">
      <c r="A561" s="45">
        <v>39820</v>
      </c>
      <c r="B561" s="60">
        <v>2524</v>
      </c>
      <c r="C561" s="47" t="s">
        <v>9</v>
      </c>
      <c r="D561" s="48" t="s">
        <v>355</v>
      </c>
      <c r="E561" s="50">
        <v>4988</v>
      </c>
      <c r="F561" s="50">
        <f>[5]VERIFICADOS!K6</f>
        <v>4987</v>
      </c>
      <c r="G561" s="50">
        <f>[5]VERIFICADOS!L6</f>
        <v>1</v>
      </c>
    </row>
    <row r="562" spans="1:7" x14ac:dyDescent="0.25">
      <c r="A562" s="45">
        <v>40185</v>
      </c>
      <c r="B562" s="60">
        <v>2523</v>
      </c>
      <c r="C562" s="47" t="s">
        <v>9</v>
      </c>
      <c r="D562" s="48" t="s">
        <v>355</v>
      </c>
      <c r="E562" s="50">
        <v>4988</v>
      </c>
      <c r="F562" s="50">
        <f>[5]VERIFICADOS!K7</f>
        <v>4987</v>
      </c>
      <c r="G562" s="50">
        <f>[5]VERIFICADOS!L7</f>
        <v>1</v>
      </c>
    </row>
    <row r="563" spans="1:7" x14ac:dyDescent="0.25">
      <c r="A563" s="45">
        <v>40185</v>
      </c>
      <c r="B563" s="60">
        <v>2525</v>
      </c>
      <c r="C563" s="47" t="s">
        <v>9</v>
      </c>
      <c r="D563" s="48" t="s">
        <v>402</v>
      </c>
      <c r="E563" s="50">
        <v>4988</v>
      </c>
      <c r="F563" s="50">
        <f>[5]VERIFICADOS!K8</f>
        <v>4987</v>
      </c>
      <c r="G563" s="50">
        <f>[5]VERIFICADOS!L8</f>
        <v>1</v>
      </c>
    </row>
    <row r="564" spans="1:7" x14ac:dyDescent="0.25">
      <c r="A564" s="45">
        <v>40360</v>
      </c>
      <c r="B564" s="60">
        <v>2505</v>
      </c>
      <c r="C564" s="47" t="s">
        <v>9</v>
      </c>
      <c r="D564" s="48" t="s">
        <v>403</v>
      </c>
      <c r="E564" s="50">
        <v>23014.98</v>
      </c>
      <c r="F564" s="50">
        <f>[5]VERIFICADOS!K9</f>
        <v>23013.98</v>
      </c>
      <c r="G564" s="50">
        <f>[5]VERIFICADOS!L9</f>
        <v>1</v>
      </c>
    </row>
    <row r="565" spans="1:7" x14ac:dyDescent="0.25">
      <c r="A565" s="45">
        <v>43482</v>
      </c>
      <c r="B565" s="60">
        <v>5137</v>
      </c>
      <c r="C565" s="47" t="s">
        <v>9</v>
      </c>
      <c r="D565" s="48" t="s">
        <v>404</v>
      </c>
      <c r="E565" s="50">
        <v>5221.5</v>
      </c>
      <c r="F565" s="50">
        <f>[5]VERIFICADOS!K10</f>
        <v>1958.0624999999998</v>
      </c>
      <c r="G565" s="50">
        <f>[5]VERIFICADOS!L10</f>
        <v>3263.4375</v>
      </c>
    </row>
    <row r="566" spans="1:7" x14ac:dyDescent="0.25">
      <c r="A566" s="45">
        <v>42083</v>
      </c>
      <c r="B566" s="60">
        <v>3491</v>
      </c>
      <c r="C566" s="47" t="s">
        <v>9</v>
      </c>
      <c r="D566" s="48" t="s">
        <v>405</v>
      </c>
      <c r="E566" s="50">
        <v>25842</v>
      </c>
      <c r="F566" s="50">
        <f>[5]VERIFICADOS!K11</f>
        <v>19596.849999999999</v>
      </c>
      <c r="G566" s="50">
        <f>[5]VERIFICADOS!L11</f>
        <v>6245.1500000000015</v>
      </c>
    </row>
    <row r="567" spans="1:7" x14ac:dyDescent="0.25">
      <c r="A567" s="45">
        <v>38674</v>
      </c>
      <c r="B567" s="60">
        <v>3238</v>
      </c>
      <c r="C567" s="47" t="s">
        <v>9</v>
      </c>
      <c r="D567" s="48" t="s">
        <v>406</v>
      </c>
      <c r="E567" s="50">
        <v>1</v>
      </c>
      <c r="F567" s="50">
        <f>[5]VERIFICADOS!K12</f>
        <v>0</v>
      </c>
      <c r="G567" s="50">
        <f>[5]VERIFICADOS!L12</f>
        <v>1</v>
      </c>
    </row>
    <row r="568" spans="1:7" x14ac:dyDescent="0.25">
      <c r="A568" s="45">
        <v>40185</v>
      </c>
      <c r="B568" s="60">
        <v>2511</v>
      </c>
      <c r="C568" s="47" t="s">
        <v>9</v>
      </c>
      <c r="D568" s="48" t="s">
        <v>407</v>
      </c>
      <c r="E568" s="50">
        <v>14790</v>
      </c>
      <c r="F568" s="50">
        <f>[5]VERIFICADOS!K13</f>
        <v>14789</v>
      </c>
      <c r="G568" s="50">
        <f>[5]VERIFICADOS!L13</f>
        <v>1</v>
      </c>
    </row>
    <row r="569" spans="1:7" x14ac:dyDescent="0.25">
      <c r="A569" s="45">
        <v>44482</v>
      </c>
      <c r="B569" s="60">
        <v>5370</v>
      </c>
      <c r="C569" s="47" t="s">
        <v>9</v>
      </c>
      <c r="D569" s="48" t="s">
        <v>408</v>
      </c>
      <c r="E569" s="50">
        <v>5841</v>
      </c>
      <c r="F569" s="50">
        <f>[5]VERIFICADOS!K14</f>
        <v>1168.2</v>
      </c>
      <c r="G569" s="50">
        <f>[5]VERIFICADOS!L14</f>
        <v>4672.8</v>
      </c>
    </row>
    <row r="570" spans="1:7" x14ac:dyDescent="0.25">
      <c r="A570" s="45">
        <v>44482</v>
      </c>
      <c r="B570" s="60">
        <v>5371</v>
      </c>
      <c r="C570" s="47" t="s">
        <v>9</v>
      </c>
      <c r="D570" s="48" t="s">
        <v>409</v>
      </c>
      <c r="E570" s="50">
        <v>5841</v>
      </c>
      <c r="F570" s="50">
        <f>[5]VERIFICADOS!K15</f>
        <v>1168.2</v>
      </c>
      <c r="G570" s="50">
        <f>[5]VERIFICADOS!L15</f>
        <v>4672.8</v>
      </c>
    </row>
    <row r="571" spans="1:7" x14ac:dyDescent="0.25">
      <c r="A571" s="45">
        <v>42753</v>
      </c>
      <c r="B571" s="60">
        <v>4468</v>
      </c>
      <c r="C571" s="47" t="s">
        <v>9</v>
      </c>
      <c r="D571" s="48" t="s">
        <v>90</v>
      </c>
      <c r="E571" s="50">
        <v>10309.27</v>
      </c>
      <c r="F571" s="50">
        <f>[5]VERIFICADOS!K16</f>
        <v>5927.8302500000009</v>
      </c>
      <c r="G571" s="50">
        <f>[5]VERIFICADOS!L16</f>
        <v>4381.4397499999995</v>
      </c>
    </row>
    <row r="572" spans="1:7" x14ac:dyDescent="0.25">
      <c r="A572" s="45">
        <v>42789</v>
      </c>
      <c r="B572" s="60">
        <v>4587</v>
      </c>
      <c r="C572" s="47" t="s">
        <v>9</v>
      </c>
      <c r="D572" s="48" t="s">
        <v>410</v>
      </c>
      <c r="E572" s="50">
        <v>34220</v>
      </c>
      <c r="F572" s="50">
        <f>[5]VERIFICADOS!K17</f>
        <v>34219</v>
      </c>
      <c r="G572" s="50">
        <f>[5]VERIFICADOS!L17</f>
        <v>1</v>
      </c>
    </row>
    <row r="573" spans="1:7" x14ac:dyDescent="0.25">
      <c r="A573" s="45">
        <v>42831</v>
      </c>
      <c r="B573" s="60">
        <v>4647</v>
      </c>
      <c r="C573" s="47" t="s">
        <v>9</v>
      </c>
      <c r="D573" s="48" t="s">
        <v>411</v>
      </c>
      <c r="E573" s="50">
        <v>35636</v>
      </c>
      <c r="F573" s="50">
        <f>[5]VERIFICADOS!K18</f>
        <v>35635</v>
      </c>
      <c r="G573" s="50">
        <f>[5]VERIFICADOS!L18</f>
        <v>1</v>
      </c>
    </row>
    <row r="574" spans="1:7" x14ac:dyDescent="0.25">
      <c r="A574" s="45">
        <v>43404</v>
      </c>
      <c r="B574" s="60">
        <v>5018</v>
      </c>
      <c r="C574" s="47" t="s">
        <v>9</v>
      </c>
      <c r="D574" s="48" t="s">
        <v>412</v>
      </c>
      <c r="E574" s="50">
        <v>35282</v>
      </c>
      <c r="F574" s="50">
        <f>[5]VERIFICADOS!K19</f>
        <v>35280</v>
      </c>
      <c r="G574" s="50">
        <f>[5]VERIFICADOS!L19</f>
        <v>1</v>
      </c>
    </row>
    <row r="575" spans="1:7" x14ac:dyDescent="0.25">
      <c r="A575" s="45">
        <v>43501</v>
      </c>
      <c r="B575" s="60">
        <v>5143</v>
      </c>
      <c r="C575" s="47" t="s">
        <v>9</v>
      </c>
      <c r="D575" s="48" t="s">
        <v>413</v>
      </c>
      <c r="E575" s="50">
        <v>47061</v>
      </c>
      <c r="F575" s="50">
        <f>[5]VERIFICADOS!K20</f>
        <v>47061</v>
      </c>
      <c r="G575" s="50">
        <f>[5]VERIFICADOS!L20</f>
        <v>1</v>
      </c>
    </row>
    <row r="576" spans="1:7" x14ac:dyDescent="0.25">
      <c r="A576" s="45">
        <v>43187</v>
      </c>
      <c r="B576" s="60">
        <v>4845</v>
      </c>
      <c r="C576" s="47" t="s">
        <v>9</v>
      </c>
      <c r="D576" s="48" t="s">
        <v>414</v>
      </c>
      <c r="E576" s="50">
        <v>27738</v>
      </c>
      <c r="F576" s="50">
        <f>[5]VERIFICADOS!K21</f>
        <v>27736</v>
      </c>
      <c r="G576" s="50">
        <f>[5]VERIFICADOS!L21</f>
        <v>1</v>
      </c>
    </row>
    <row r="577" spans="1:7" x14ac:dyDescent="0.25">
      <c r="A577" s="45">
        <v>43187</v>
      </c>
      <c r="B577" s="60">
        <v>4844</v>
      </c>
      <c r="C577" s="47" t="s">
        <v>9</v>
      </c>
      <c r="D577" s="48" t="s">
        <v>415</v>
      </c>
      <c r="E577" s="50">
        <v>27738</v>
      </c>
      <c r="F577" s="50">
        <f>[5]VERIFICADOS!K22</f>
        <v>27736</v>
      </c>
      <c r="G577" s="50">
        <f>[5]VERIFICADOS!L22</f>
        <v>1</v>
      </c>
    </row>
    <row r="578" spans="1:7" x14ac:dyDescent="0.25">
      <c r="A578" s="45">
        <v>40185</v>
      </c>
      <c r="B578" s="60">
        <v>2501</v>
      </c>
      <c r="C578" s="47" t="s">
        <v>9</v>
      </c>
      <c r="D578" s="48" t="s">
        <v>416</v>
      </c>
      <c r="E578" s="50">
        <v>29145</v>
      </c>
      <c r="F578" s="50">
        <f>[5]VERIFICADOS!K23</f>
        <v>29144</v>
      </c>
      <c r="G578" s="50">
        <f>[5]VERIFICADOS!L23</f>
        <v>1</v>
      </c>
    </row>
    <row r="579" spans="1:7" x14ac:dyDescent="0.25">
      <c r="A579" s="45">
        <v>41108</v>
      </c>
      <c r="B579" s="60">
        <v>2871</v>
      </c>
      <c r="C579" s="47" t="s">
        <v>9</v>
      </c>
      <c r="D579" s="48" t="s">
        <v>417</v>
      </c>
      <c r="E579" s="50">
        <v>13798.2</v>
      </c>
      <c r="F579" s="50">
        <f>[5]VERIFICADOS!K24</f>
        <v>13797.2</v>
      </c>
      <c r="G579" s="50">
        <f>[5]VERIFICADOS!L24</f>
        <v>1</v>
      </c>
    </row>
    <row r="580" spans="1:7" x14ac:dyDescent="0.25">
      <c r="A580" s="45">
        <v>42101</v>
      </c>
      <c r="B580" s="60">
        <v>4485</v>
      </c>
      <c r="C580" s="47" t="s">
        <v>9</v>
      </c>
      <c r="D580" s="48" t="s">
        <v>418</v>
      </c>
      <c r="E580" s="50">
        <v>5586.41</v>
      </c>
      <c r="F580" s="50">
        <f>[5]VERIFICADOS!K25</f>
        <v>5585.41</v>
      </c>
      <c r="G580" s="50">
        <f>[5]VERIFICADOS!L25</f>
        <v>1</v>
      </c>
    </row>
    <row r="581" spans="1:7" x14ac:dyDescent="0.25">
      <c r="A581" s="45">
        <v>38108</v>
      </c>
      <c r="B581" s="60">
        <v>1565</v>
      </c>
      <c r="C581" s="47" t="s">
        <v>9</v>
      </c>
      <c r="D581" s="48" t="s">
        <v>419</v>
      </c>
      <c r="E581" s="50">
        <v>1</v>
      </c>
      <c r="F581" s="50">
        <f>[5]VERIFICADOS!K26</f>
        <v>0</v>
      </c>
      <c r="G581" s="50">
        <f>[5]VERIFICADOS!L26</f>
        <v>1</v>
      </c>
    </row>
    <row r="582" spans="1:7" x14ac:dyDescent="0.25">
      <c r="A582" s="45">
        <v>42789</v>
      </c>
      <c r="B582" s="60">
        <v>4588</v>
      </c>
      <c r="C582" s="47" t="s">
        <v>9</v>
      </c>
      <c r="D582" s="48" t="s">
        <v>262</v>
      </c>
      <c r="E582" s="50">
        <v>5310</v>
      </c>
      <c r="F582" s="50">
        <f>[5]VERIFICADOS!K27</f>
        <v>5309</v>
      </c>
      <c r="G582" s="50">
        <f>[5]VERIFICADOS!L27</f>
        <v>1</v>
      </c>
    </row>
    <row r="583" spans="1:7" x14ac:dyDescent="0.25">
      <c r="A583" s="45">
        <v>42831</v>
      </c>
      <c r="B583" s="60">
        <v>4648</v>
      </c>
      <c r="C583" s="47" t="s">
        <v>9</v>
      </c>
      <c r="D583" s="48" t="s">
        <v>420</v>
      </c>
      <c r="E583" s="50">
        <v>5900</v>
      </c>
      <c r="F583" s="50">
        <f>[5]VERIFICADOS!K28</f>
        <v>5899</v>
      </c>
      <c r="G583" s="50">
        <f>[5]VERIFICADOS!L28</f>
        <v>1</v>
      </c>
    </row>
    <row r="584" spans="1:7" x14ac:dyDescent="0.25">
      <c r="A584" s="45">
        <v>43404</v>
      </c>
      <c r="B584" s="60">
        <v>5019</v>
      </c>
      <c r="C584" s="47" t="s">
        <v>9</v>
      </c>
      <c r="D584" s="48" t="s">
        <v>421</v>
      </c>
      <c r="E584" s="50">
        <v>5369</v>
      </c>
      <c r="F584" s="50">
        <f>[5]VERIFICADOS!K29</f>
        <v>5367</v>
      </c>
      <c r="G584" s="50">
        <f>[5]VERIFICADOS!L29</f>
        <v>1</v>
      </c>
    </row>
    <row r="585" spans="1:7" x14ac:dyDescent="0.25">
      <c r="A585" s="45">
        <v>43187</v>
      </c>
      <c r="B585" s="60">
        <v>4847</v>
      </c>
      <c r="C585" s="47" t="s">
        <v>9</v>
      </c>
      <c r="D585" s="48" t="s">
        <v>422</v>
      </c>
      <c r="E585" s="50">
        <v>4824</v>
      </c>
      <c r="F585" s="50">
        <f>[5]VERIFICADOS!K30</f>
        <v>4822</v>
      </c>
      <c r="G585" s="50">
        <f>[5]VERIFICADOS!L30</f>
        <v>1</v>
      </c>
    </row>
    <row r="586" spans="1:7" x14ac:dyDescent="0.25">
      <c r="A586" s="45">
        <v>43187</v>
      </c>
      <c r="B586" s="60">
        <v>4846</v>
      </c>
      <c r="C586" s="47" t="s">
        <v>9</v>
      </c>
      <c r="D586" s="48" t="s">
        <v>423</v>
      </c>
      <c r="E586" s="50">
        <v>4824</v>
      </c>
      <c r="F586" s="50">
        <f>[5]VERIFICADOS!K31</f>
        <v>4822</v>
      </c>
      <c r="G586" s="50">
        <f>[5]VERIFICADOS!L31</f>
        <v>1</v>
      </c>
    </row>
    <row r="587" spans="1:7" x14ac:dyDescent="0.25">
      <c r="A587" s="45">
        <v>43404</v>
      </c>
      <c r="B587" s="60">
        <v>5020</v>
      </c>
      <c r="C587" s="47" t="s">
        <v>9</v>
      </c>
      <c r="D587" s="48" t="s">
        <v>424</v>
      </c>
      <c r="E587" s="50">
        <v>31801</v>
      </c>
      <c r="F587" s="50">
        <f>[5]VERIFICADOS!K32</f>
        <v>31799</v>
      </c>
      <c r="G587" s="50">
        <f>[5]VERIFICADOS!L32</f>
        <v>1</v>
      </c>
    </row>
    <row r="588" spans="1:7" x14ac:dyDescent="0.25">
      <c r="A588" s="45">
        <v>40185</v>
      </c>
      <c r="B588" s="60">
        <v>2391</v>
      </c>
      <c r="C588" s="47" t="s">
        <v>9</v>
      </c>
      <c r="D588" s="48" t="s">
        <v>186</v>
      </c>
      <c r="E588" s="50">
        <v>4060</v>
      </c>
      <c r="F588" s="50">
        <f>[5]VERIFICADOS!K33</f>
        <v>4059</v>
      </c>
      <c r="G588" s="50">
        <f>[5]VERIFICADOS!L33</f>
        <v>1</v>
      </c>
    </row>
    <row r="589" spans="1:7" x14ac:dyDescent="0.25">
      <c r="A589" s="45">
        <v>40185</v>
      </c>
      <c r="B589" s="60">
        <v>2436</v>
      </c>
      <c r="C589" s="47" t="s">
        <v>9</v>
      </c>
      <c r="D589" s="48" t="s">
        <v>425</v>
      </c>
      <c r="E589" s="50">
        <v>4060</v>
      </c>
      <c r="F589" s="50">
        <f>[5]VERIFICADOS!K34</f>
        <v>4059</v>
      </c>
      <c r="G589" s="50">
        <f>[5]VERIFICADOS!L34</f>
        <v>1</v>
      </c>
    </row>
    <row r="590" spans="1:7" x14ac:dyDescent="0.25">
      <c r="A590" s="45">
        <v>42787</v>
      </c>
      <c r="B590" s="60">
        <v>4571</v>
      </c>
      <c r="C590" s="47" t="s">
        <v>9</v>
      </c>
      <c r="D590" s="48" t="s">
        <v>72</v>
      </c>
      <c r="E590" s="50">
        <v>5929.5</v>
      </c>
      <c r="F590" s="50">
        <f>[5]VERIFICADOS!K35</f>
        <v>3360.05</v>
      </c>
      <c r="G590" s="50">
        <f>[5]VERIFICADOS!L35</f>
        <v>2569.4499999999998</v>
      </c>
    </row>
    <row r="591" spans="1:7" x14ac:dyDescent="0.25">
      <c r="A591" s="45">
        <v>42787</v>
      </c>
      <c r="B591" s="60">
        <v>4573</v>
      </c>
      <c r="C591" s="47" t="s">
        <v>9</v>
      </c>
      <c r="D591" s="48" t="s">
        <v>72</v>
      </c>
      <c r="E591" s="50">
        <v>5929.5</v>
      </c>
      <c r="F591" s="50">
        <f>[5]VERIFICADOS!K36</f>
        <v>3360.05</v>
      </c>
      <c r="G591" s="50">
        <f>[5]VERIFICADOS!L36</f>
        <v>2569.4499999999998</v>
      </c>
    </row>
    <row r="592" spans="1:7" x14ac:dyDescent="0.25">
      <c r="A592" s="45">
        <v>43790</v>
      </c>
      <c r="B592" s="60">
        <v>5317</v>
      </c>
      <c r="C592" s="47" t="s">
        <v>9</v>
      </c>
      <c r="D592" s="48" t="s">
        <v>426</v>
      </c>
      <c r="E592" s="50">
        <v>20060</v>
      </c>
      <c r="F592" s="50">
        <f>[5]VERIFICADOS!K37</f>
        <v>5850.833333333333</v>
      </c>
      <c r="G592" s="50">
        <f>[5]VERIFICADOS!L37</f>
        <v>14209.166666666668</v>
      </c>
    </row>
    <row r="593" spans="1:7" x14ac:dyDescent="0.25">
      <c r="A593" s="45">
        <v>42014</v>
      </c>
      <c r="B593" s="60">
        <v>3847</v>
      </c>
      <c r="C593" s="47" t="s">
        <v>9</v>
      </c>
      <c r="D593" s="48" t="s">
        <v>427</v>
      </c>
      <c r="E593" s="50">
        <v>7930</v>
      </c>
      <c r="F593" s="50">
        <f>[5]VERIFICADOS!K38</f>
        <v>6145.75</v>
      </c>
      <c r="G593" s="50">
        <f>[5]VERIFICADOS!L38</f>
        <v>1784.25</v>
      </c>
    </row>
    <row r="594" spans="1:7" x14ac:dyDescent="0.25">
      <c r="A594" s="45">
        <v>40360</v>
      </c>
      <c r="B594" s="60">
        <v>2643</v>
      </c>
      <c r="C594" s="47" t="s">
        <v>9</v>
      </c>
      <c r="D594" s="48" t="s">
        <v>428</v>
      </c>
      <c r="E594" s="50">
        <v>10672</v>
      </c>
      <c r="F594" s="50">
        <f>[5]VERIFICADOS!K39</f>
        <v>10671</v>
      </c>
      <c r="G594" s="50">
        <f>[5]VERIFICADOS!L39</f>
        <v>1</v>
      </c>
    </row>
    <row r="595" spans="1:7" x14ac:dyDescent="0.25">
      <c r="A595" s="45">
        <v>40185</v>
      </c>
      <c r="B595" s="60">
        <v>2498</v>
      </c>
      <c r="C595" s="47" t="s">
        <v>9</v>
      </c>
      <c r="D595" s="48" t="s">
        <v>429</v>
      </c>
      <c r="E595" s="50">
        <v>4060</v>
      </c>
      <c r="F595" s="50">
        <f>[5]VERIFICADOS!K40</f>
        <v>4059</v>
      </c>
      <c r="G595" s="50">
        <f>[5]VERIFICADOS!L40</f>
        <v>1</v>
      </c>
    </row>
    <row r="596" spans="1:7" x14ac:dyDescent="0.25">
      <c r="A596" s="45">
        <v>43501</v>
      </c>
      <c r="B596" s="60">
        <v>5144</v>
      </c>
      <c r="C596" s="47" t="s">
        <v>9</v>
      </c>
      <c r="D596" s="48" t="s">
        <v>430</v>
      </c>
      <c r="E596" s="50">
        <v>5430.6</v>
      </c>
      <c r="F596" s="50">
        <f>[5]VERIFICADOS!K41</f>
        <v>5430.6</v>
      </c>
      <c r="G596" s="50">
        <f>[5]VERIFICADOS!L41</f>
        <v>1</v>
      </c>
    </row>
    <row r="597" spans="1:7" x14ac:dyDescent="0.25">
      <c r="A597" s="45">
        <v>40263</v>
      </c>
      <c r="B597" s="60">
        <v>4367</v>
      </c>
      <c r="C597" s="47" t="s">
        <v>9</v>
      </c>
      <c r="D597" s="48" t="s">
        <v>431</v>
      </c>
      <c r="E597" s="50">
        <v>23084</v>
      </c>
      <c r="F597" s="50">
        <f>[5]VERIFICADOS!K42</f>
        <v>23083</v>
      </c>
      <c r="G597" s="50">
        <f>[5]VERIFICADOS!L42</f>
        <v>1</v>
      </c>
    </row>
    <row r="598" spans="1:7" x14ac:dyDescent="0.25">
      <c r="A598" s="45">
        <v>38108</v>
      </c>
      <c r="B598" s="60">
        <v>370</v>
      </c>
      <c r="C598" s="47" t="s">
        <v>9</v>
      </c>
      <c r="D598" s="48" t="s">
        <v>432</v>
      </c>
      <c r="E598" s="50">
        <v>1</v>
      </c>
      <c r="F598" s="50">
        <f>[5]VERIFICADOS!K43</f>
        <v>0</v>
      </c>
      <c r="G598" s="50">
        <f>[5]VERIFICADOS!L43</f>
        <v>1</v>
      </c>
    </row>
    <row r="599" spans="1:7" x14ac:dyDescent="0.25">
      <c r="A599" s="45">
        <v>42989</v>
      </c>
      <c r="B599" s="60">
        <v>4744</v>
      </c>
      <c r="C599" s="47" t="s">
        <v>9</v>
      </c>
      <c r="D599" s="48" t="s">
        <v>433</v>
      </c>
      <c r="E599" s="50">
        <v>22302</v>
      </c>
      <c r="F599" s="50">
        <f>[5]VERIFICADOS!K44</f>
        <v>22301</v>
      </c>
      <c r="G599" s="50">
        <f>[5]VERIFICADOS!L44</f>
        <v>1</v>
      </c>
    </row>
    <row r="600" spans="1:7" x14ac:dyDescent="0.25">
      <c r="A600" s="45">
        <v>42590</v>
      </c>
      <c r="B600" s="60">
        <v>4177</v>
      </c>
      <c r="C600" s="47" t="s">
        <v>9</v>
      </c>
      <c r="D600" s="48" t="s">
        <v>434</v>
      </c>
      <c r="E600" s="50">
        <v>11804.79</v>
      </c>
      <c r="F600" s="50">
        <f>[5]VERIFICADOS!K45</f>
        <v>11802.79</v>
      </c>
      <c r="G600" s="50">
        <f>[5]VERIFICADOS!L45</f>
        <v>1</v>
      </c>
    </row>
    <row r="601" spans="1:7" x14ac:dyDescent="0.25">
      <c r="A601" s="45">
        <v>39478</v>
      </c>
      <c r="B601" s="60">
        <v>1257</v>
      </c>
      <c r="C601" s="47" t="s">
        <v>9</v>
      </c>
      <c r="D601" s="48" t="s">
        <v>435</v>
      </c>
      <c r="E601" s="50">
        <v>94500</v>
      </c>
      <c r="F601" s="50">
        <f>[5]VERIFICADOS!K46</f>
        <v>94499</v>
      </c>
      <c r="G601" s="50">
        <f>[5]VERIFICADOS!L46</f>
        <v>1</v>
      </c>
    </row>
    <row r="602" spans="1:7" x14ac:dyDescent="0.25">
      <c r="A602" s="45">
        <v>42080</v>
      </c>
      <c r="B602" s="60">
        <v>3532</v>
      </c>
      <c r="C602" s="47" t="s">
        <v>9</v>
      </c>
      <c r="D602" s="48" t="s">
        <v>436</v>
      </c>
      <c r="E602" s="50">
        <v>15846.5</v>
      </c>
      <c r="F602" s="50">
        <f>[5]VERIFICADOS!K47</f>
        <v>12016.929166666667</v>
      </c>
      <c r="G602" s="50">
        <f>[5]VERIFICADOS!L47</f>
        <v>3829.5708333333332</v>
      </c>
    </row>
    <row r="603" spans="1:7" x14ac:dyDescent="0.25">
      <c r="A603" s="45">
        <v>40185</v>
      </c>
      <c r="B603" s="60">
        <v>2510</v>
      </c>
      <c r="C603" s="47" t="s">
        <v>9</v>
      </c>
      <c r="D603" s="48" t="s">
        <v>437</v>
      </c>
      <c r="E603" s="50">
        <v>31668</v>
      </c>
      <c r="F603" s="50">
        <f>[5]VERIFICADOS!K48</f>
        <v>31667</v>
      </c>
      <c r="G603" s="50">
        <f>[5]VERIFICADOS!L48</f>
        <v>1</v>
      </c>
    </row>
    <row r="604" spans="1:7" x14ac:dyDescent="0.25">
      <c r="A604" s="45">
        <v>40185</v>
      </c>
      <c r="B604" s="60">
        <v>2502</v>
      </c>
      <c r="C604" s="47" t="s">
        <v>9</v>
      </c>
      <c r="D604" s="48" t="s">
        <v>438</v>
      </c>
      <c r="E604" s="50">
        <v>5916</v>
      </c>
      <c r="F604" s="50">
        <f>[5]VERIFICADOS!K49</f>
        <v>5915</v>
      </c>
      <c r="G604" s="50">
        <f>[5]VERIFICADOS!L49</f>
        <v>1</v>
      </c>
    </row>
    <row r="605" spans="1:7" x14ac:dyDescent="0.25">
      <c r="A605" s="45">
        <v>42787</v>
      </c>
      <c r="B605" s="60">
        <v>4574</v>
      </c>
      <c r="C605" s="47" t="s">
        <v>9</v>
      </c>
      <c r="D605" s="48" t="s">
        <v>72</v>
      </c>
      <c r="E605" s="50">
        <v>5929.5</v>
      </c>
      <c r="F605" s="50">
        <f>[1]JURIDICA!K1</f>
        <v>3360.05</v>
      </c>
      <c r="G605" s="75">
        <f>[1]JURIDICA!L1</f>
        <v>2569.4499999999998</v>
      </c>
    </row>
    <row r="606" spans="1:7" x14ac:dyDescent="0.25">
      <c r="A606" s="45">
        <v>42787</v>
      </c>
      <c r="B606" s="60">
        <v>4576</v>
      </c>
      <c r="C606" s="47" t="s">
        <v>9</v>
      </c>
      <c r="D606" s="48" t="s">
        <v>72</v>
      </c>
      <c r="E606" s="50">
        <v>5929.5</v>
      </c>
      <c r="F606" s="50">
        <f>[1]JURIDICA!K2</f>
        <v>3360.05</v>
      </c>
      <c r="G606" s="75">
        <f>[1]JURIDICA!L2</f>
        <v>2569.4499999999998</v>
      </c>
    </row>
    <row r="607" spans="1:7" x14ac:dyDescent="0.25">
      <c r="A607" s="45">
        <v>43616</v>
      </c>
      <c r="B607" s="60">
        <v>5225</v>
      </c>
      <c r="C607" s="47" t="s">
        <v>9</v>
      </c>
      <c r="D607" s="48" t="s">
        <v>134</v>
      </c>
      <c r="E607" s="50">
        <v>23800</v>
      </c>
      <c r="F607" s="50">
        <f>[1]JURIDICA!K3</f>
        <v>23800</v>
      </c>
      <c r="G607" s="75">
        <f>[1]JURIDICA!L3</f>
        <v>1</v>
      </c>
    </row>
    <row r="608" spans="1:7" x14ac:dyDescent="0.25">
      <c r="A608" s="45"/>
      <c r="B608" s="60"/>
      <c r="C608" s="47"/>
      <c r="D608" s="48"/>
      <c r="E608" s="49"/>
      <c r="F608" s="50"/>
      <c r="G608" s="50"/>
    </row>
    <row r="609" spans="1:7" x14ac:dyDescent="0.25">
      <c r="A609" s="57" t="s">
        <v>31</v>
      </c>
      <c r="B609" s="212" t="s">
        <v>486</v>
      </c>
      <c r="C609" s="212"/>
      <c r="E609" s="59"/>
      <c r="F609" s="59"/>
      <c r="G609" s="56"/>
    </row>
    <row r="610" spans="1:7" ht="15" customHeight="1" x14ac:dyDescent="0.2">
      <c r="A610" s="215" t="s">
        <v>1</v>
      </c>
      <c r="B610" s="215"/>
      <c r="C610" s="215"/>
      <c r="D610" s="215"/>
      <c r="E610" s="215"/>
      <c r="F610" s="215"/>
      <c r="G610" s="215"/>
    </row>
    <row r="611" spans="1:7" ht="31.5" x14ac:dyDescent="0.2">
      <c r="A611" s="28" t="s">
        <v>2</v>
      </c>
      <c r="B611" s="29" t="s">
        <v>3</v>
      </c>
      <c r="C611" s="30" t="s">
        <v>4</v>
      </c>
      <c r="D611" s="29" t="s">
        <v>5</v>
      </c>
      <c r="E611" s="31" t="s">
        <v>6</v>
      </c>
      <c r="F611" s="32" t="s">
        <v>7</v>
      </c>
      <c r="G611" s="32" t="s">
        <v>8</v>
      </c>
    </row>
    <row r="612" spans="1:7" x14ac:dyDescent="0.25">
      <c r="A612" s="45">
        <v>40325</v>
      </c>
      <c r="B612" s="60">
        <v>2069</v>
      </c>
      <c r="C612" s="47" t="s">
        <v>9</v>
      </c>
      <c r="D612" s="48" t="s">
        <v>453</v>
      </c>
      <c r="E612" s="50">
        <v>3815</v>
      </c>
      <c r="F612" s="50">
        <v>3814</v>
      </c>
      <c r="G612" s="50">
        <v>1</v>
      </c>
    </row>
    <row r="613" spans="1:7" x14ac:dyDescent="0.25">
      <c r="A613" s="45">
        <v>41432</v>
      </c>
      <c r="B613" s="60">
        <v>4617</v>
      </c>
      <c r="C613" s="47" t="s">
        <v>9</v>
      </c>
      <c r="D613" s="48" t="s">
        <v>454</v>
      </c>
      <c r="E613" s="50">
        <v>24295</v>
      </c>
      <c r="F613" s="50">
        <v>22675.333333333336</v>
      </c>
      <c r="G613" s="50">
        <v>1619.6666666666642</v>
      </c>
    </row>
    <row r="614" spans="1:7" x14ac:dyDescent="0.25">
      <c r="A614" s="45">
        <v>41920</v>
      </c>
      <c r="B614" s="60">
        <v>4616</v>
      </c>
      <c r="C614" s="47" t="s">
        <v>9</v>
      </c>
      <c r="D614" s="48" t="s">
        <v>455</v>
      </c>
      <c r="E614" s="50">
        <v>51199</v>
      </c>
      <c r="F614" s="50">
        <v>40959.199999999997</v>
      </c>
      <c r="G614" s="50">
        <v>10239.800000000003</v>
      </c>
    </row>
    <row r="615" spans="1:7" x14ac:dyDescent="0.25">
      <c r="A615" s="45">
        <v>37991</v>
      </c>
      <c r="B615" s="60">
        <v>227</v>
      </c>
      <c r="C615" s="47" t="s">
        <v>9</v>
      </c>
      <c r="D615" s="48" t="s">
        <v>456</v>
      </c>
      <c r="E615" s="50">
        <v>1</v>
      </c>
      <c r="F615" s="50">
        <v>0</v>
      </c>
      <c r="G615" s="50">
        <v>1</v>
      </c>
    </row>
    <row r="616" spans="1:7" x14ac:dyDescent="0.25">
      <c r="A616" s="45">
        <v>43389</v>
      </c>
      <c r="B616" s="60">
        <v>5017</v>
      </c>
      <c r="C616" s="47" t="s">
        <v>9</v>
      </c>
      <c r="D616" s="48" t="s">
        <v>457</v>
      </c>
      <c r="E616" s="50">
        <v>7705.4</v>
      </c>
      <c r="F616" s="50">
        <v>3082.16</v>
      </c>
      <c r="G616" s="50">
        <v>4623.24</v>
      </c>
    </row>
    <row r="617" spans="1:7" x14ac:dyDescent="0.25">
      <c r="A617" s="45">
        <v>42552</v>
      </c>
      <c r="B617" s="60">
        <v>3988</v>
      </c>
      <c r="C617" s="47" t="s">
        <v>9</v>
      </c>
      <c r="D617" s="48" t="s">
        <v>458</v>
      </c>
      <c r="E617" s="50">
        <v>1</v>
      </c>
      <c r="F617" s="50">
        <v>0</v>
      </c>
      <c r="G617" s="50">
        <v>1</v>
      </c>
    </row>
    <row r="618" spans="1:7" x14ac:dyDescent="0.25">
      <c r="A618" s="45">
        <v>43542</v>
      </c>
      <c r="B618" s="60">
        <v>5177</v>
      </c>
      <c r="C618" s="47" t="s">
        <v>9</v>
      </c>
      <c r="D618" s="48" t="s">
        <v>459</v>
      </c>
      <c r="E618" s="50">
        <v>9659</v>
      </c>
      <c r="F618" s="50">
        <v>3461.1416666666664</v>
      </c>
      <c r="G618" s="50">
        <v>6197.8583333333336</v>
      </c>
    </row>
    <row r="619" spans="1:7" x14ac:dyDescent="0.25">
      <c r="A619" s="45">
        <v>43339</v>
      </c>
      <c r="B619" s="60">
        <v>4987</v>
      </c>
      <c r="C619" s="47" t="s">
        <v>9</v>
      </c>
      <c r="D619" s="48" t="s">
        <v>460</v>
      </c>
      <c r="E619" s="50">
        <v>10349</v>
      </c>
      <c r="F619" s="50">
        <v>4312.0833333333339</v>
      </c>
      <c r="G619" s="50">
        <v>6036.9166666666661</v>
      </c>
    </row>
    <row r="620" spans="1:7" x14ac:dyDescent="0.25">
      <c r="A620" s="45">
        <v>42753</v>
      </c>
      <c r="B620" s="60">
        <v>4464</v>
      </c>
      <c r="C620" s="47" t="s">
        <v>9</v>
      </c>
      <c r="D620" s="48" t="s">
        <v>90</v>
      </c>
      <c r="E620" s="50">
        <v>7369.1</v>
      </c>
      <c r="F620" s="50">
        <v>4237.2325000000001</v>
      </c>
      <c r="G620" s="50">
        <v>3131.8675000000003</v>
      </c>
    </row>
    <row r="621" spans="1:7" x14ac:dyDescent="0.25">
      <c r="A621" s="45">
        <v>42753</v>
      </c>
      <c r="B621" s="60">
        <v>4465</v>
      </c>
      <c r="C621" s="47" t="s">
        <v>9</v>
      </c>
      <c r="D621" s="48" t="s">
        <v>90</v>
      </c>
      <c r="E621" s="50">
        <v>5571.07</v>
      </c>
      <c r="F621" s="50">
        <v>3203.3652499999998</v>
      </c>
      <c r="G621" s="50">
        <v>2367.7047499999999</v>
      </c>
    </row>
    <row r="622" spans="1:7" x14ac:dyDescent="0.25">
      <c r="A622" s="45">
        <v>40360</v>
      </c>
      <c r="B622" s="60">
        <v>4610</v>
      </c>
      <c r="C622" s="47" t="s">
        <v>9</v>
      </c>
      <c r="D622" s="48" t="s">
        <v>47</v>
      </c>
      <c r="E622" s="50">
        <v>13630</v>
      </c>
      <c r="F622" s="50">
        <v>13629</v>
      </c>
      <c r="G622" s="50">
        <v>1</v>
      </c>
    </row>
    <row r="623" spans="1:7" x14ac:dyDescent="0.25">
      <c r="A623" s="45">
        <v>39885</v>
      </c>
      <c r="B623" s="60">
        <v>4606</v>
      </c>
      <c r="C623" s="47" t="s">
        <v>9</v>
      </c>
      <c r="D623" s="48" t="s">
        <v>461</v>
      </c>
      <c r="E623" s="50">
        <v>1</v>
      </c>
      <c r="F623" s="50">
        <v>0</v>
      </c>
      <c r="G623" s="50">
        <v>1</v>
      </c>
    </row>
    <row r="624" spans="1:7" x14ac:dyDescent="0.25">
      <c r="A624" s="45">
        <v>42668</v>
      </c>
      <c r="B624" s="60">
        <v>4349</v>
      </c>
      <c r="C624" s="47" t="s">
        <v>9</v>
      </c>
      <c r="D624" s="48" t="s">
        <v>65</v>
      </c>
      <c r="E624" s="50">
        <v>5841</v>
      </c>
      <c r="F624" s="50">
        <v>3504.6000000000004</v>
      </c>
      <c r="G624" s="50">
        <v>2336.3999999999996</v>
      </c>
    </row>
    <row r="625" spans="1:7" x14ac:dyDescent="0.25">
      <c r="A625" s="45">
        <v>42668</v>
      </c>
      <c r="B625" s="60">
        <v>4350</v>
      </c>
      <c r="C625" s="47" t="s">
        <v>9</v>
      </c>
      <c r="D625" s="48" t="s">
        <v>65</v>
      </c>
      <c r="E625" s="50">
        <v>5841</v>
      </c>
      <c r="F625" s="50">
        <v>3504.6000000000004</v>
      </c>
      <c r="G625" s="50">
        <v>2336.3999999999996</v>
      </c>
    </row>
    <row r="626" spans="1:7" x14ac:dyDescent="0.25">
      <c r="A626" s="45">
        <v>42668</v>
      </c>
      <c r="B626" s="60">
        <v>4351</v>
      </c>
      <c r="C626" s="47" t="s">
        <v>9</v>
      </c>
      <c r="D626" s="48" t="s">
        <v>65</v>
      </c>
      <c r="E626" s="50">
        <v>5841</v>
      </c>
      <c r="F626" s="50">
        <v>3504.6000000000004</v>
      </c>
      <c r="G626" s="50">
        <v>2336.3999999999996</v>
      </c>
    </row>
    <row r="627" spans="1:7" x14ac:dyDescent="0.25">
      <c r="A627" s="45">
        <v>42668</v>
      </c>
      <c r="B627" s="60">
        <v>4352</v>
      </c>
      <c r="C627" s="47" t="s">
        <v>9</v>
      </c>
      <c r="D627" s="48" t="s">
        <v>65</v>
      </c>
      <c r="E627" s="50">
        <v>5841</v>
      </c>
      <c r="F627" s="50">
        <v>3504.6000000000004</v>
      </c>
      <c r="G627" s="50">
        <v>2336.3999999999996</v>
      </c>
    </row>
    <row r="628" spans="1:7" x14ac:dyDescent="0.25">
      <c r="A628" s="45">
        <v>42668</v>
      </c>
      <c r="B628" s="60">
        <v>4353</v>
      </c>
      <c r="C628" s="47" t="s">
        <v>9</v>
      </c>
      <c r="D628" s="48" t="s">
        <v>65</v>
      </c>
      <c r="E628" s="50">
        <v>5841</v>
      </c>
      <c r="F628" s="50">
        <v>3504.6000000000004</v>
      </c>
      <c r="G628" s="50">
        <v>2336.3999999999996</v>
      </c>
    </row>
    <row r="629" spans="1:7" x14ac:dyDescent="0.25">
      <c r="A629" s="45">
        <v>42668</v>
      </c>
      <c r="B629" s="60">
        <v>4354</v>
      </c>
      <c r="C629" s="47" t="s">
        <v>9</v>
      </c>
      <c r="D629" s="48" t="s">
        <v>65</v>
      </c>
      <c r="E629" s="50">
        <v>5841</v>
      </c>
      <c r="F629" s="50">
        <v>3504.6000000000004</v>
      </c>
      <c r="G629" s="50">
        <v>2336.3999999999996</v>
      </c>
    </row>
    <row r="630" spans="1:7" x14ac:dyDescent="0.25">
      <c r="A630" s="45">
        <v>42668</v>
      </c>
      <c r="B630" s="60">
        <v>4355</v>
      </c>
      <c r="C630" s="47" t="s">
        <v>9</v>
      </c>
      <c r="D630" s="48" t="s">
        <v>65</v>
      </c>
      <c r="E630" s="50">
        <v>5841</v>
      </c>
      <c r="F630" s="50">
        <v>5839</v>
      </c>
      <c r="G630" s="50">
        <v>2</v>
      </c>
    </row>
    <row r="631" spans="1:7" x14ac:dyDescent="0.25">
      <c r="A631" s="45">
        <v>43224</v>
      </c>
      <c r="B631" s="60">
        <v>4875</v>
      </c>
      <c r="C631" s="47" t="s">
        <v>9</v>
      </c>
      <c r="D631" s="48" t="s">
        <v>462</v>
      </c>
      <c r="E631" s="50">
        <v>9995</v>
      </c>
      <c r="F631" s="50">
        <v>8828.9166666666679</v>
      </c>
      <c r="G631" s="50">
        <v>1166.0833333333321</v>
      </c>
    </row>
    <row r="632" spans="1:7" x14ac:dyDescent="0.25">
      <c r="A632" s="45">
        <v>43162</v>
      </c>
      <c r="B632" s="60">
        <v>4897</v>
      </c>
      <c r="C632" s="47" t="s">
        <v>9</v>
      </c>
      <c r="D632" s="48" t="s">
        <v>463</v>
      </c>
      <c r="E632" s="50">
        <v>2895</v>
      </c>
      <c r="F632" s="50">
        <v>2653.75</v>
      </c>
      <c r="G632" s="50">
        <v>241.25</v>
      </c>
    </row>
    <row r="633" spans="1:7" x14ac:dyDescent="0.25">
      <c r="A633" s="45">
        <v>40338</v>
      </c>
      <c r="B633" s="60">
        <v>2104</v>
      </c>
      <c r="C633" s="47" t="s">
        <v>9</v>
      </c>
      <c r="D633" s="48" t="s">
        <v>464</v>
      </c>
      <c r="E633" s="50">
        <f>27158.05-1</f>
        <v>27157.05</v>
      </c>
      <c r="F633" s="50">
        <v>27156.05</v>
      </c>
      <c r="G633" s="50">
        <v>1</v>
      </c>
    </row>
    <row r="634" spans="1:7" x14ac:dyDescent="0.25">
      <c r="A634" s="45">
        <v>43482</v>
      </c>
      <c r="B634" s="60">
        <v>5135</v>
      </c>
      <c r="C634" s="47" t="s">
        <v>9</v>
      </c>
      <c r="D634" s="48" t="s">
        <v>465</v>
      </c>
      <c r="E634" s="50">
        <v>5874.18</v>
      </c>
      <c r="F634" s="50">
        <v>2202.8175000000001</v>
      </c>
      <c r="G634" s="50">
        <v>3671.3625000000002</v>
      </c>
    </row>
    <row r="635" spans="1:7" x14ac:dyDescent="0.25">
      <c r="A635" s="45">
        <v>37991</v>
      </c>
      <c r="B635" s="60">
        <v>4594</v>
      </c>
      <c r="C635" s="47" t="s">
        <v>9</v>
      </c>
      <c r="D635" s="48" t="s">
        <v>466</v>
      </c>
      <c r="E635" s="50">
        <v>1</v>
      </c>
      <c r="F635" s="50">
        <v>0</v>
      </c>
      <c r="G635" s="50">
        <v>1</v>
      </c>
    </row>
    <row r="636" spans="1:7" x14ac:dyDescent="0.25">
      <c r="A636" s="45">
        <v>42668</v>
      </c>
      <c r="B636" s="60">
        <v>4312</v>
      </c>
      <c r="C636" s="47" t="s">
        <v>9</v>
      </c>
      <c r="D636" s="48" t="s">
        <v>68</v>
      </c>
      <c r="E636" s="50">
        <v>2065</v>
      </c>
      <c r="F636" s="50">
        <v>1239</v>
      </c>
      <c r="G636" s="50">
        <v>826</v>
      </c>
    </row>
    <row r="637" spans="1:7" x14ac:dyDescent="0.25">
      <c r="A637" s="45">
        <v>42668</v>
      </c>
      <c r="B637" s="60">
        <v>4314</v>
      </c>
      <c r="C637" s="47" t="s">
        <v>9</v>
      </c>
      <c r="D637" s="48" t="s">
        <v>68</v>
      </c>
      <c r="E637" s="50">
        <v>2065</v>
      </c>
      <c r="F637" s="50">
        <v>1239</v>
      </c>
      <c r="G637" s="50">
        <v>826</v>
      </c>
    </row>
    <row r="638" spans="1:7" x14ac:dyDescent="0.25">
      <c r="A638" s="45">
        <v>42668</v>
      </c>
      <c r="B638" s="60">
        <v>4321</v>
      </c>
      <c r="C638" s="47" t="s">
        <v>9</v>
      </c>
      <c r="D638" s="48" t="s">
        <v>68</v>
      </c>
      <c r="E638" s="50">
        <v>2065</v>
      </c>
      <c r="F638" s="50">
        <v>1239</v>
      </c>
      <c r="G638" s="50">
        <v>826</v>
      </c>
    </row>
    <row r="639" spans="1:7" x14ac:dyDescent="0.25">
      <c r="A639" s="45">
        <v>42668</v>
      </c>
      <c r="B639" s="60">
        <v>4323</v>
      </c>
      <c r="C639" s="47" t="s">
        <v>9</v>
      </c>
      <c r="D639" s="48" t="s">
        <v>68</v>
      </c>
      <c r="E639" s="50">
        <v>2065</v>
      </c>
      <c r="F639" s="50">
        <v>1239</v>
      </c>
      <c r="G639" s="50">
        <v>826</v>
      </c>
    </row>
    <row r="640" spans="1:7" x14ac:dyDescent="0.25">
      <c r="A640" s="45">
        <v>42668</v>
      </c>
      <c r="B640" s="60">
        <v>4324</v>
      </c>
      <c r="C640" s="47" t="s">
        <v>9</v>
      </c>
      <c r="D640" s="48" t="s">
        <v>68</v>
      </c>
      <c r="E640" s="50">
        <v>2065</v>
      </c>
      <c r="F640" s="50">
        <v>1239</v>
      </c>
      <c r="G640" s="50">
        <v>826</v>
      </c>
    </row>
    <row r="641" spans="1:7" x14ac:dyDescent="0.25">
      <c r="A641" s="45">
        <v>42668</v>
      </c>
      <c r="B641" s="60">
        <v>4327</v>
      </c>
      <c r="C641" s="47" t="s">
        <v>9</v>
      </c>
      <c r="D641" s="48" t="s">
        <v>68</v>
      </c>
      <c r="E641" s="50">
        <v>2065</v>
      </c>
      <c r="F641" s="50">
        <v>1239</v>
      </c>
      <c r="G641" s="50">
        <v>826</v>
      </c>
    </row>
    <row r="642" spans="1:7" x14ac:dyDescent="0.25">
      <c r="A642" s="45">
        <v>42668</v>
      </c>
      <c r="B642" s="60">
        <v>4328</v>
      </c>
      <c r="C642" s="47" t="s">
        <v>9</v>
      </c>
      <c r="D642" s="48" t="s">
        <v>68</v>
      </c>
      <c r="E642" s="50">
        <v>2065</v>
      </c>
      <c r="F642" s="50">
        <v>1239</v>
      </c>
      <c r="G642" s="50">
        <v>826</v>
      </c>
    </row>
    <row r="643" spans="1:7" x14ac:dyDescent="0.25">
      <c r="A643" s="45">
        <v>42668</v>
      </c>
      <c r="B643" s="60">
        <v>4331</v>
      </c>
      <c r="C643" s="47" t="s">
        <v>9</v>
      </c>
      <c r="D643" s="48" t="s">
        <v>68</v>
      </c>
      <c r="E643" s="50">
        <v>2065</v>
      </c>
      <c r="F643" s="50">
        <v>1239</v>
      </c>
      <c r="G643" s="50">
        <v>826</v>
      </c>
    </row>
    <row r="644" spans="1:7" x14ac:dyDescent="0.25">
      <c r="A644" s="45">
        <v>42668</v>
      </c>
      <c r="B644" s="60">
        <v>4332</v>
      </c>
      <c r="C644" s="47" t="s">
        <v>9</v>
      </c>
      <c r="D644" s="48" t="s">
        <v>68</v>
      </c>
      <c r="E644" s="50">
        <v>2065</v>
      </c>
      <c r="F644" s="50">
        <v>1239</v>
      </c>
      <c r="G644" s="50">
        <v>826</v>
      </c>
    </row>
    <row r="645" spans="1:7" x14ac:dyDescent="0.25">
      <c r="A645" s="45">
        <v>42668</v>
      </c>
      <c r="B645" s="60">
        <v>4333</v>
      </c>
      <c r="C645" s="47" t="s">
        <v>9</v>
      </c>
      <c r="D645" s="48" t="s">
        <v>68</v>
      </c>
      <c r="E645" s="50">
        <v>2065</v>
      </c>
      <c r="F645" s="50">
        <v>1239</v>
      </c>
      <c r="G645" s="50">
        <v>826</v>
      </c>
    </row>
    <row r="646" spans="1:7" x14ac:dyDescent="0.25">
      <c r="A646" s="45">
        <v>42668</v>
      </c>
      <c r="B646" s="60">
        <v>4334</v>
      </c>
      <c r="C646" s="47" t="s">
        <v>9</v>
      </c>
      <c r="D646" s="48" t="s">
        <v>68</v>
      </c>
      <c r="E646" s="50">
        <v>2065</v>
      </c>
      <c r="F646" s="50">
        <v>1239</v>
      </c>
      <c r="G646" s="50">
        <v>826</v>
      </c>
    </row>
    <row r="647" spans="1:7" x14ac:dyDescent="0.25">
      <c r="A647" s="45">
        <v>42668</v>
      </c>
      <c r="B647" s="60">
        <v>4335</v>
      </c>
      <c r="C647" s="47" t="s">
        <v>9</v>
      </c>
      <c r="D647" s="48" t="s">
        <v>68</v>
      </c>
      <c r="E647" s="50">
        <v>2065</v>
      </c>
      <c r="F647" s="50">
        <v>1239</v>
      </c>
      <c r="G647" s="50">
        <v>826</v>
      </c>
    </row>
    <row r="648" spans="1:7" x14ac:dyDescent="0.25">
      <c r="A648" s="45">
        <v>42668</v>
      </c>
      <c r="B648" s="60">
        <v>4336</v>
      </c>
      <c r="C648" s="47" t="s">
        <v>9</v>
      </c>
      <c r="D648" s="48" t="s">
        <v>68</v>
      </c>
      <c r="E648" s="50">
        <v>2065</v>
      </c>
      <c r="F648" s="50">
        <v>1239</v>
      </c>
      <c r="G648" s="50">
        <v>826</v>
      </c>
    </row>
    <row r="649" spans="1:7" x14ac:dyDescent="0.25">
      <c r="A649" s="45">
        <v>42668</v>
      </c>
      <c r="B649" s="60">
        <v>4337</v>
      </c>
      <c r="C649" s="47" t="s">
        <v>9</v>
      </c>
      <c r="D649" s="48" t="s">
        <v>68</v>
      </c>
      <c r="E649" s="50">
        <v>2065</v>
      </c>
      <c r="F649" s="50">
        <v>1239</v>
      </c>
      <c r="G649" s="50">
        <v>826</v>
      </c>
    </row>
    <row r="650" spans="1:7" x14ac:dyDescent="0.25">
      <c r="A650" s="45">
        <v>42668</v>
      </c>
      <c r="B650" s="60">
        <v>4338</v>
      </c>
      <c r="C650" s="47" t="s">
        <v>9</v>
      </c>
      <c r="D650" s="48" t="s">
        <v>68</v>
      </c>
      <c r="E650" s="50">
        <v>2065</v>
      </c>
      <c r="F650" s="50">
        <v>1239</v>
      </c>
      <c r="G650" s="50">
        <v>826</v>
      </c>
    </row>
    <row r="651" spans="1:7" x14ac:dyDescent="0.25">
      <c r="A651" s="45">
        <v>42668</v>
      </c>
      <c r="B651" s="60">
        <v>4339</v>
      </c>
      <c r="C651" s="47" t="s">
        <v>9</v>
      </c>
      <c r="D651" s="48" t="s">
        <v>68</v>
      </c>
      <c r="E651" s="50">
        <v>2065</v>
      </c>
      <c r="F651" s="50">
        <v>1239</v>
      </c>
      <c r="G651" s="50">
        <v>826</v>
      </c>
    </row>
    <row r="652" spans="1:7" x14ac:dyDescent="0.25">
      <c r="A652" s="45">
        <v>42668</v>
      </c>
      <c r="B652" s="60">
        <v>4340</v>
      </c>
      <c r="C652" s="47" t="s">
        <v>9</v>
      </c>
      <c r="D652" s="48" t="s">
        <v>68</v>
      </c>
      <c r="E652" s="50">
        <v>2065</v>
      </c>
      <c r="F652" s="50">
        <v>1239</v>
      </c>
      <c r="G652" s="50">
        <v>826</v>
      </c>
    </row>
    <row r="653" spans="1:7" x14ac:dyDescent="0.25">
      <c r="A653" s="45">
        <v>42668</v>
      </c>
      <c r="B653" s="60">
        <v>4341</v>
      </c>
      <c r="C653" s="47" t="s">
        <v>9</v>
      </c>
      <c r="D653" s="48" t="s">
        <v>68</v>
      </c>
      <c r="E653" s="50">
        <v>2065</v>
      </c>
      <c r="F653" s="50">
        <v>1239</v>
      </c>
      <c r="G653" s="50">
        <v>826</v>
      </c>
    </row>
    <row r="654" spans="1:7" x14ac:dyDescent="0.25">
      <c r="A654" s="45">
        <v>42668</v>
      </c>
      <c r="B654" s="60">
        <v>4342</v>
      </c>
      <c r="C654" s="47" t="s">
        <v>9</v>
      </c>
      <c r="D654" s="48" t="s">
        <v>68</v>
      </c>
      <c r="E654" s="50">
        <v>2065</v>
      </c>
      <c r="F654" s="50">
        <v>1239</v>
      </c>
      <c r="G654" s="50">
        <v>826</v>
      </c>
    </row>
    <row r="655" spans="1:7" x14ac:dyDescent="0.25">
      <c r="A655" s="45">
        <v>42668</v>
      </c>
      <c r="B655" s="60">
        <v>4343</v>
      </c>
      <c r="C655" s="47" t="s">
        <v>9</v>
      </c>
      <c r="D655" s="48" t="s">
        <v>68</v>
      </c>
      <c r="E655" s="50">
        <v>2065</v>
      </c>
      <c r="F655" s="50">
        <v>1239</v>
      </c>
      <c r="G655" s="50">
        <v>826</v>
      </c>
    </row>
    <row r="656" spans="1:7" x14ac:dyDescent="0.25">
      <c r="A656" s="45">
        <v>42668</v>
      </c>
      <c r="B656" s="60">
        <v>4344</v>
      </c>
      <c r="C656" s="47" t="s">
        <v>9</v>
      </c>
      <c r="D656" s="48" t="s">
        <v>68</v>
      </c>
      <c r="E656" s="50">
        <v>2065</v>
      </c>
      <c r="F656" s="50">
        <v>1239</v>
      </c>
      <c r="G656" s="50">
        <v>826</v>
      </c>
    </row>
    <row r="657" spans="1:7" x14ac:dyDescent="0.25">
      <c r="A657" s="45">
        <v>42668</v>
      </c>
      <c r="B657" s="60">
        <v>4345</v>
      </c>
      <c r="C657" s="47" t="s">
        <v>9</v>
      </c>
      <c r="D657" s="48" t="s">
        <v>68</v>
      </c>
      <c r="E657" s="50">
        <v>2065</v>
      </c>
      <c r="F657" s="50">
        <v>1239</v>
      </c>
      <c r="G657" s="50">
        <v>826</v>
      </c>
    </row>
    <row r="658" spans="1:7" x14ac:dyDescent="0.25">
      <c r="A658" s="45">
        <v>42668</v>
      </c>
      <c r="B658" s="60">
        <v>4346</v>
      </c>
      <c r="C658" s="47" t="s">
        <v>9</v>
      </c>
      <c r="D658" s="48" t="s">
        <v>68</v>
      </c>
      <c r="E658" s="50">
        <v>2065</v>
      </c>
      <c r="F658" s="50">
        <v>1239</v>
      </c>
      <c r="G658" s="50">
        <v>826</v>
      </c>
    </row>
    <row r="659" spans="1:7" x14ac:dyDescent="0.25">
      <c r="A659" s="45">
        <v>42668</v>
      </c>
      <c r="B659" s="60">
        <v>4347</v>
      </c>
      <c r="C659" s="47" t="s">
        <v>9</v>
      </c>
      <c r="D659" s="48" t="s">
        <v>68</v>
      </c>
      <c r="E659" s="50">
        <v>2065</v>
      </c>
      <c r="F659" s="50">
        <v>1239</v>
      </c>
      <c r="G659" s="50">
        <v>826</v>
      </c>
    </row>
    <row r="660" spans="1:7" x14ac:dyDescent="0.25">
      <c r="A660" s="45">
        <v>42668</v>
      </c>
      <c r="B660" s="60">
        <v>4284</v>
      </c>
      <c r="C660" s="47" t="s">
        <v>9</v>
      </c>
      <c r="D660" s="48" t="s">
        <v>68</v>
      </c>
      <c r="E660" s="50">
        <v>2065</v>
      </c>
      <c r="F660" s="50">
        <v>1239</v>
      </c>
      <c r="G660" s="50">
        <v>826</v>
      </c>
    </row>
    <row r="661" spans="1:7" x14ac:dyDescent="0.25">
      <c r="A661" s="45">
        <v>42668</v>
      </c>
      <c r="B661" s="60">
        <v>4289</v>
      </c>
      <c r="C661" s="47" t="s">
        <v>9</v>
      </c>
      <c r="D661" s="48" t="s">
        <v>68</v>
      </c>
      <c r="E661" s="50">
        <v>2065</v>
      </c>
      <c r="F661" s="50">
        <v>1239</v>
      </c>
      <c r="G661" s="50">
        <v>826</v>
      </c>
    </row>
    <row r="662" spans="1:7" x14ac:dyDescent="0.25">
      <c r="A662" s="45">
        <v>42668</v>
      </c>
      <c r="B662" s="60">
        <v>4295</v>
      </c>
      <c r="C662" s="47" t="s">
        <v>9</v>
      </c>
      <c r="D662" s="48" t="s">
        <v>68</v>
      </c>
      <c r="E662" s="50">
        <v>2065</v>
      </c>
      <c r="F662" s="50">
        <v>1239</v>
      </c>
      <c r="G662" s="50">
        <v>826</v>
      </c>
    </row>
    <row r="663" spans="1:7" x14ac:dyDescent="0.25">
      <c r="A663" s="45">
        <v>42668</v>
      </c>
      <c r="B663" s="60">
        <v>4298</v>
      </c>
      <c r="C663" s="47" t="s">
        <v>9</v>
      </c>
      <c r="D663" s="48" t="s">
        <v>68</v>
      </c>
      <c r="E663" s="50">
        <v>2065</v>
      </c>
      <c r="F663" s="50">
        <v>1239</v>
      </c>
      <c r="G663" s="50">
        <v>826</v>
      </c>
    </row>
    <row r="664" spans="1:7" x14ac:dyDescent="0.25">
      <c r="A664" s="45">
        <v>42668</v>
      </c>
      <c r="B664" s="60">
        <v>4299</v>
      </c>
      <c r="C664" s="47" t="s">
        <v>9</v>
      </c>
      <c r="D664" s="48" t="s">
        <v>68</v>
      </c>
      <c r="E664" s="50">
        <v>2065</v>
      </c>
      <c r="F664" s="50">
        <v>1239</v>
      </c>
      <c r="G664" s="50">
        <v>826</v>
      </c>
    </row>
    <row r="665" spans="1:7" x14ac:dyDescent="0.25">
      <c r="A665" s="45">
        <v>42668</v>
      </c>
      <c r="B665" s="60">
        <v>4301</v>
      </c>
      <c r="C665" s="47" t="s">
        <v>9</v>
      </c>
      <c r="D665" s="48" t="s">
        <v>68</v>
      </c>
      <c r="E665" s="50">
        <v>2065</v>
      </c>
      <c r="F665" s="50">
        <v>1239</v>
      </c>
      <c r="G665" s="50">
        <v>826</v>
      </c>
    </row>
    <row r="666" spans="1:7" x14ac:dyDescent="0.25">
      <c r="A666" s="45">
        <v>42668</v>
      </c>
      <c r="B666" s="60">
        <v>4302</v>
      </c>
      <c r="C666" s="47" t="s">
        <v>9</v>
      </c>
      <c r="D666" s="48" t="s">
        <v>68</v>
      </c>
      <c r="E666" s="50">
        <v>2065</v>
      </c>
      <c r="F666" s="50">
        <v>1239</v>
      </c>
      <c r="G666" s="50">
        <v>826</v>
      </c>
    </row>
    <row r="667" spans="1:7" x14ac:dyDescent="0.25">
      <c r="A667" s="45">
        <v>39995</v>
      </c>
      <c r="B667" s="60">
        <v>2618</v>
      </c>
      <c r="C667" s="47" t="s">
        <v>9</v>
      </c>
      <c r="D667" s="48" t="s">
        <v>467</v>
      </c>
      <c r="E667" s="50">
        <v>1</v>
      </c>
      <c r="F667" s="50">
        <v>0</v>
      </c>
      <c r="G667" s="50">
        <v>1</v>
      </c>
    </row>
    <row r="668" spans="1:7" x14ac:dyDescent="0.25">
      <c r="A668" s="45">
        <v>42544</v>
      </c>
      <c r="B668" s="60">
        <v>4471</v>
      </c>
      <c r="C668" s="47" t="s">
        <v>9</v>
      </c>
      <c r="D668" s="48" t="s">
        <v>308</v>
      </c>
      <c r="E668" s="50">
        <v>85402.15</v>
      </c>
      <c r="F668" s="50">
        <v>54088.028333333328</v>
      </c>
      <c r="G668" s="50">
        <v>31314.121666666666</v>
      </c>
    </row>
    <row r="669" spans="1:7" x14ac:dyDescent="0.25">
      <c r="A669" s="45">
        <v>42544</v>
      </c>
      <c r="B669" s="60">
        <v>4470</v>
      </c>
      <c r="C669" s="47" t="s">
        <v>9</v>
      </c>
      <c r="D669" s="48" t="s">
        <v>276</v>
      </c>
      <c r="E669" s="50">
        <v>158279.65</v>
      </c>
      <c r="F669" s="50">
        <v>100243.77833333334</v>
      </c>
      <c r="G669" s="50">
        <v>58035.871666666659</v>
      </c>
    </row>
    <row r="670" spans="1:7" x14ac:dyDescent="0.25">
      <c r="A670" s="45">
        <v>42668</v>
      </c>
      <c r="B670" s="60">
        <v>4357</v>
      </c>
      <c r="C670" s="47" t="s">
        <v>9</v>
      </c>
      <c r="D670" s="48" t="s">
        <v>65</v>
      </c>
      <c r="E670" s="50">
        <v>5841</v>
      </c>
      <c r="F670" s="50">
        <v>3504.6000000000004</v>
      </c>
      <c r="G670" s="50">
        <v>2336.3999999999996</v>
      </c>
    </row>
    <row r="671" spans="1:7" x14ac:dyDescent="0.25">
      <c r="A671" s="45">
        <v>42753</v>
      </c>
      <c r="B671" s="60">
        <v>4463</v>
      </c>
      <c r="C671" s="47" t="s">
        <v>9</v>
      </c>
      <c r="D671" s="48" t="s">
        <v>90</v>
      </c>
      <c r="E671" s="50">
        <v>5571.07</v>
      </c>
      <c r="F671" s="50">
        <v>3203.3652499999998</v>
      </c>
      <c r="G671" s="50">
        <v>2367.7047499999999</v>
      </c>
    </row>
    <row r="672" spans="1:7" x14ac:dyDescent="0.25">
      <c r="A672" s="45">
        <v>42328</v>
      </c>
      <c r="B672" s="60">
        <v>3914</v>
      </c>
      <c r="C672" s="47" t="s">
        <v>9</v>
      </c>
      <c r="D672" s="48" t="s">
        <v>320</v>
      </c>
      <c r="E672" s="50">
        <v>798</v>
      </c>
      <c r="F672" s="50">
        <v>551.94999999999993</v>
      </c>
      <c r="G672" s="50">
        <v>246.05000000000007</v>
      </c>
    </row>
    <row r="673" spans="1:7" x14ac:dyDescent="0.25">
      <c r="A673" s="45">
        <v>39146</v>
      </c>
      <c r="B673" s="60">
        <v>627</v>
      </c>
      <c r="C673" s="47" t="s">
        <v>9</v>
      </c>
      <c r="D673" s="48" t="s">
        <v>468</v>
      </c>
      <c r="E673" s="50">
        <v>377</v>
      </c>
      <c r="F673" s="50">
        <v>376</v>
      </c>
      <c r="G673" s="50">
        <v>1</v>
      </c>
    </row>
    <row r="674" spans="1:7" x14ac:dyDescent="0.25">
      <c r="A674" s="45">
        <v>42328</v>
      </c>
      <c r="B674" s="60">
        <v>3918</v>
      </c>
      <c r="C674" s="47" t="s">
        <v>9</v>
      </c>
      <c r="D674" s="48" t="s">
        <v>469</v>
      </c>
      <c r="E674" s="50">
        <v>798</v>
      </c>
      <c r="F674" s="50">
        <v>551.94999999999993</v>
      </c>
      <c r="G674" s="50">
        <v>246.05000000000007</v>
      </c>
    </row>
    <row r="675" spans="1:7" x14ac:dyDescent="0.25">
      <c r="A675" s="45">
        <v>42328</v>
      </c>
      <c r="B675" s="60">
        <v>3909</v>
      </c>
      <c r="C675" s="47" t="s">
        <v>9</v>
      </c>
      <c r="D675" s="48" t="s">
        <v>313</v>
      </c>
      <c r="E675" s="50">
        <v>798</v>
      </c>
      <c r="F675" s="50">
        <v>551.94999999999993</v>
      </c>
      <c r="G675" s="50">
        <v>246.05000000000007</v>
      </c>
    </row>
    <row r="676" spans="1:7" x14ac:dyDescent="0.25">
      <c r="A676" s="45">
        <v>42328</v>
      </c>
      <c r="B676" s="60">
        <v>3916</v>
      </c>
      <c r="C676" s="47" t="s">
        <v>9</v>
      </c>
      <c r="D676" s="48" t="s">
        <v>313</v>
      </c>
      <c r="E676" s="50">
        <v>798</v>
      </c>
      <c r="F676" s="50">
        <v>551.94999999999993</v>
      </c>
      <c r="G676" s="50">
        <v>246.05000000000007</v>
      </c>
    </row>
    <row r="677" spans="1:7" x14ac:dyDescent="0.25">
      <c r="A677" s="45">
        <v>42328</v>
      </c>
      <c r="B677" s="60">
        <v>3923</v>
      </c>
      <c r="C677" s="47" t="s">
        <v>9</v>
      </c>
      <c r="D677" s="48" t="s">
        <v>313</v>
      </c>
      <c r="E677" s="50">
        <v>798</v>
      </c>
      <c r="F677" s="50">
        <v>551.94999999999993</v>
      </c>
      <c r="G677" s="50">
        <v>246.05000000000007</v>
      </c>
    </row>
    <row r="678" spans="1:7" x14ac:dyDescent="0.25">
      <c r="A678" s="45">
        <v>42328</v>
      </c>
      <c r="B678" s="60">
        <v>3917</v>
      </c>
      <c r="C678" s="47" t="s">
        <v>9</v>
      </c>
      <c r="D678" s="48" t="s">
        <v>470</v>
      </c>
      <c r="E678" s="50">
        <v>798</v>
      </c>
      <c r="F678" s="50">
        <v>551.94999999999993</v>
      </c>
      <c r="G678" s="50">
        <v>246.05000000000007</v>
      </c>
    </row>
    <row r="679" spans="1:7" x14ac:dyDescent="0.25">
      <c r="A679" s="45">
        <v>42328</v>
      </c>
      <c r="B679" s="60">
        <v>3898</v>
      </c>
      <c r="C679" s="47" t="s">
        <v>9</v>
      </c>
      <c r="D679" s="48" t="s">
        <v>471</v>
      </c>
      <c r="E679" s="50">
        <v>798</v>
      </c>
      <c r="F679" s="50">
        <v>551.94999999999993</v>
      </c>
      <c r="G679" s="50">
        <v>246.05000000000007</v>
      </c>
    </row>
    <row r="680" spans="1:7" x14ac:dyDescent="0.25">
      <c r="A680" s="45">
        <v>42328</v>
      </c>
      <c r="B680" s="60">
        <v>3903</v>
      </c>
      <c r="C680" s="47" t="s">
        <v>9</v>
      </c>
      <c r="D680" s="48" t="s">
        <v>472</v>
      </c>
      <c r="E680" s="50">
        <v>798</v>
      </c>
      <c r="F680" s="50">
        <v>551.94999999999993</v>
      </c>
      <c r="G680" s="50">
        <v>246.05000000000007</v>
      </c>
    </row>
    <row r="681" spans="1:7" x14ac:dyDescent="0.25">
      <c r="A681" s="45">
        <v>37991</v>
      </c>
      <c r="B681" s="60">
        <v>4596</v>
      </c>
      <c r="C681" s="47" t="s">
        <v>9</v>
      </c>
      <c r="D681" s="48" t="s">
        <v>473</v>
      </c>
      <c r="E681" s="50">
        <v>1</v>
      </c>
      <c r="F681" s="50">
        <v>0</v>
      </c>
      <c r="G681" s="50">
        <v>1</v>
      </c>
    </row>
    <row r="682" spans="1:7" x14ac:dyDescent="0.25">
      <c r="A682" s="45">
        <v>39146</v>
      </c>
      <c r="B682" s="60">
        <v>4599</v>
      </c>
      <c r="C682" s="47" t="s">
        <v>9</v>
      </c>
      <c r="D682" s="48" t="s">
        <v>474</v>
      </c>
      <c r="E682" s="50">
        <v>377</v>
      </c>
      <c r="F682" s="50">
        <v>376</v>
      </c>
      <c r="G682" s="50">
        <v>1</v>
      </c>
    </row>
    <row r="683" spans="1:7" x14ac:dyDescent="0.25">
      <c r="A683" s="45">
        <v>39146</v>
      </c>
      <c r="B683" s="60">
        <v>165</v>
      </c>
      <c r="C683" s="47" t="s">
        <v>9</v>
      </c>
      <c r="D683" s="48" t="s">
        <v>475</v>
      </c>
      <c r="E683" s="50">
        <v>377</v>
      </c>
      <c r="F683" s="50">
        <v>376</v>
      </c>
      <c r="G683" s="50">
        <v>1</v>
      </c>
    </row>
    <row r="684" spans="1:7" x14ac:dyDescent="0.25">
      <c r="A684" s="45">
        <v>39146</v>
      </c>
      <c r="B684" s="60">
        <v>163</v>
      </c>
      <c r="C684" s="47" t="s">
        <v>9</v>
      </c>
      <c r="D684" s="48" t="s">
        <v>476</v>
      </c>
      <c r="E684" s="50">
        <v>377</v>
      </c>
      <c r="F684" s="50">
        <v>376</v>
      </c>
      <c r="G684" s="50">
        <v>1</v>
      </c>
    </row>
    <row r="685" spans="1:7" x14ac:dyDescent="0.25">
      <c r="A685" s="45">
        <v>41394</v>
      </c>
      <c r="B685" s="60">
        <v>3018</v>
      </c>
      <c r="C685" s="47" t="s">
        <v>9</v>
      </c>
      <c r="D685" s="48" t="s">
        <v>477</v>
      </c>
      <c r="E685" s="50">
        <v>366.7</v>
      </c>
      <c r="F685" s="50">
        <v>348.36500000000001</v>
      </c>
      <c r="G685" s="50">
        <v>18.33499999999998</v>
      </c>
    </row>
    <row r="686" spans="1:7" x14ac:dyDescent="0.25">
      <c r="A686" s="45">
        <v>41394</v>
      </c>
      <c r="B686" s="60">
        <v>3009</v>
      </c>
      <c r="C686" s="47" t="s">
        <v>9</v>
      </c>
      <c r="D686" s="48" t="s">
        <v>477</v>
      </c>
      <c r="E686" s="50">
        <v>366.7</v>
      </c>
      <c r="F686" s="50">
        <v>348.36500000000001</v>
      </c>
      <c r="G686" s="50">
        <v>18.33499999999998</v>
      </c>
    </row>
    <row r="687" spans="1:7" x14ac:dyDescent="0.25">
      <c r="A687" s="45">
        <v>41394</v>
      </c>
      <c r="B687" s="60">
        <v>3017</v>
      </c>
      <c r="C687" s="47" t="s">
        <v>9</v>
      </c>
      <c r="D687" s="48" t="s">
        <v>477</v>
      </c>
      <c r="E687" s="50">
        <v>366.7</v>
      </c>
      <c r="F687" s="50">
        <v>348.36500000000001</v>
      </c>
      <c r="G687" s="50">
        <v>18.33499999999998</v>
      </c>
    </row>
    <row r="688" spans="1:7" x14ac:dyDescent="0.25">
      <c r="A688" s="45">
        <v>41394</v>
      </c>
      <c r="B688" s="60">
        <v>3012</v>
      </c>
      <c r="C688" s="47" t="s">
        <v>9</v>
      </c>
      <c r="D688" s="48" t="s">
        <v>477</v>
      </c>
      <c r="E688" s="50">
        <v>366.7</v>
      </c>
      <c r="F688" s="50">
        <v>348.36500000000001</v>
      </c>
      <c r="G688" s="50">
        <v>18.33499999999998</v>
      </c>
    </row>
    <row r="689" spans="1:7" x14ac:dyDescent="0.25">
      <c r="A689" s="45">
        <v>41394</v>
      </c>
      <c r="B689" s="60">
        <v>3020</v>
      </c>
      <c r="C689" s="47" t="s">
        <v>9</v>
      </c>
      <c r="D689" s="48" t="s">
        <v>477</v>
      </c>
      <c r="E689" s="50">
        <v>366.7</v>
      </c>
      <c r="F689" s="50">
        <v>348.36500000000001</v>
      </c>
      <c r="G689" s="50">
        <v>18.33499999999998</v>
      </c>
    </row>
    <row r="690" spans="1:7" x14ac:dyDescent="0.25">
      <c r="A690" s="45">
        <v>42328</v>
      </c>
      <c r="B690" s="60">
        <v>4601</v>
      </c>
      <c r="C690" s="47" t="s">
        <v>9</v>
      </c>
      <c r="D690" s="48" t="s">
        <v>472</v>
      </c>
      <c r="E690" s="50">
        <v>798</v>
      </c>
      <c r="F690" s="50">
        <v>551.94999999999993</v>
      </c>
      <c r="G690" s="50">
        <v>246.05000000000007</v>
      </c>
    </row>
    <row r="691" spans="1:7" x14ac:dyDescent="0.25">
      <c r="A691" s="45">
        <v>42328</v>
      </c>
      <c r="B691" s="60">
        <v>4600</v>
      </c>
      <c r="C691" s="47" t="s">
        <v>9</v>
      </c>
      <c r="D691" s="48" t="s">
        <v>472</v>
      </c>
      <c r="E691" s="50">
        <v>798</v>
      </c>
      <c r="F691" s="50">
        <v>551.94999999999993</v>
      </c>
      <c r="G691" s="50">
        <v>246.05000000000007</v>
      </c>
    </row>
    <row r="692" spans="1:7" x14ac:dyDescent="0.25">
      <c r="A692" s="45">
        <v>42328</v>
      </c>
      <c r="B692" s="60">
        <v>3906</v>
      </c>
      <c r="C692" s="47" t="s">
        <v>9</v>
      </c>
      <c r="D692" s="48" t="s">
        <v>478</v>
      </c>
      <c r="E692" s="50">
        <v>798</v>
      </c>
      <c r="F692" s="50">
        <v>551.94999999999993</v>
      </c>
      <c r="G692" s="50">
        <v>246.05000000000007</v>
      </c>
    </row>
    <row r="693" spans="1:7" x14ac:dyDescent="0.25">
      <c r="A693" s="45">
        <v>42328</v>
      </c>
      <c r="B693" s="60">
        <v>3905</v>
      </c>
      <c r="C693" s="47" t="s">
        <v>9</v>
      </c>
      <c r="D693" s="48" t="s">
        <v>479</v>
      </c>
      <c r="E693" s="50">
        <v>798</v>
      </c>
      <c r="F693" s="50">
        <v>551.94999999999993</v>
      </c>
      <c r="G693" s="50">
        <v>246.05000000000007</v>
      </c>
    </row>
    <row r="694" spans="1:7" x14ac:dyDescent="0.25">
      <c r="A694" s="45">
        <v>42328</v>
      </c>
      <c r="B694" s="60">
        <v>3900</v>
      </c>
      <c r="C694" s="47" t="s">
        <v>9</v>
      </c>
      <c r="D694" s="48" t="s">
        <v>479</v>
      </c>
      <c r="E694" s="50">
        <v>798</v>
      </c>
      <c r="F694" s="50">
        <v>551.94999999999993</v>
      </c>
      <c r="G694" s="50">
        <v>246.05000000000007</v>
      </c>
    </row>
    <row r="695" spans="1:7" x14ac:dyDescent="0.25">
      <c r="A695" s="45">
        <v>42328</v>
      </c>
      <c r="B695" s="60">
        <v>3912</v>
      </c>
      <c r="C695" s="47" t="s">
        <v>9</v>
      </c>
      <c r="D695" s="48" t="s">
        <v>480</v>
      </c>
      <c r="E695" s="50">
        <v>798</v>
      </c>
      <c r="F695" s="50">
        <v>551.94999999999993</v>
      </c>
      <c r="G695" s="50">
        <v>246.05000000000007</v>
      </c>
    </row>
    <row r="696" spans="1:7" x14ac:dyDescent="0.25">
      <c r="A696" s="45">
        <v>42328</v>
      </c>
      <c r="B696" s="60">
        <v>3915</v>
      </c>
      <c r="C696" s="47" t="s">
        <v>9</v>
      </c>
      <c r="D696" s="48" t="s">
        <v>480</v>
      </c>
      <c r="E696" s="50">
        <v>798</v>
      </c>
      <c r="F696" s="50">
        <v>551.94999999999993</v>
      </c>
      <c r="G696" s="50">
        <v>246.05000000000007</v>
      </c>
    </row>
    <row r="697" spans="1:7" x14ac:dyDescent="0.25">
      <c r="A697" s="45">
        <v>42328</v>
      </c>
      <c r="B697" s="60">
        <v>3920</v>
      </c>
      <c r="C697" s="47" t="s">
        <v>9</v>
      </c>
      <c r="D697" s="48" t="s">
        <v>481</v>
      </c>
      <c r="E697" s="50">
        <v>798</v>
      </c>
      <c r="F697" s="50">
        <v>551.94999999999993</v>
      </c>
      <c r="G697" s="50">
        <v>246.05000000000007</v>
      </c>
    </row>
    <row r="698" spans="1:7" x14ac:dyDescent="0.25">
      <c r="A698" s="45">
        <v>42328</v>
      </c>
      <c r="B698" s="60">
        <v>3921</v>
      </c>
      <c r="C698" s="47" t="s">
        <v>9</v>
      </c>
      <c r="D698" s="48" t="s">
        <v>481</v>
      </c>
      <c r="E698" s="50">
        <v>798</v>
      </c>
      <c r="F698" s="50">
        <v>551.94999999999993</v>
      </c>
      <c r="G698" s="50">
        <v>246.05000000000007</v>
      </c>
    </row>
    <row r="699" spans="1:7" x14ac:dyDescent="0.25">
      <c r="A699" s="45">
        <v>42328</v>
      </c>
      <c r="B699" s="60">
        <v>3922</v>
      </c>
      <c r="C699" s="47" t="s">
        <v>9</v>
      </c>
      <c r="D699" s="48" t="s">
        <v>481</v>
      </c>
      <c r="E699" s="50">
        <v>798</v>
      </c>
      <c r="F699" s="50">
        <v>551.94999999999993</v>
      </c>
      <c r="G699" s="50">
        <v>246.05000000000007</v>
      </c>
    </row>
    <row r="700" spans="1:7" x14ac:dyDescent="0.25">
      <c r="A700" s="45">
        <v>42328</v>
      </c>
      <c r="B700" s="60">
        <v>3911</v>
      </c>
      <c r="C700" s="47" t="s">
        <v>9</v>
      </c>
      <c r="D700" s="48" t="s">
        <v>320</v>
      </c>
      <c r="E700" s="50">
        <v>798</v>
      </c>
      <c r="F700" s="50">
        <v>551.94999999999993</v>
      </c>
      <c r="G700" s="50">
        <v>246.05000000000007</v>
      </c>
    </row>
    <row r="701" spans="1:7" x14ac:dyDescent="0.25">
      <c r="A701" s="45">
        <v>42264</v>
      </c>
      <c r="B701" s="60">
        <v>4761</v>
      </c>
      <c r="C701" s="47" t="s">
        <v>9</v>
      </c>
      <c r="D701" s="48" t="s">
        <v>482</v>
      </c>
      <c r="E701" s="50">
        <v>11668</v>
      </c>
      <c r="F701" s="50">
        <v>11667</v>
      </c>
      <c r="G701" s="50">
        <v>1</v>
      </c>
    </row>
    <row r="702" spans="1:7" x14ac:dyDescent="0.25">
      <c r="A702" s="45">
        <v>42867</v>
      </c>
      <c r="B702" s="60">
        <v>4677</v>
      </c>
      <c r="C702" s="47" t="s">
        <v>9</v>
      </c>
      <c r="D702" s="48" t="s">
        <v>483</v>
      </c>
      <c r="E702" s="50">
        <v>35423.599999999999</v>
      </c>
      <c r="F702" s="50">
        <f>[1]MAYORDOMIA!K1</f>
        <v>35422.6</v>
      </c>
      <c r="G702" s="50">
        <f>[1]MAYORDOMIA!L1</f>
        <v>1</v>
      </c>
    </row>
    <row r="703" spans="1:7" x14ac:dyDescent="0.25">
      <c r="A703" s="45">
        <v>42769</v>
      </c>
      <c r="B703" s="60">
        <v>4491</v>
      </c>
      <c r="C703" s="47" t="s">
        <v>9</v>
      </c>
      <c r="D703" s="48" t="s">
        <v>484</v>
      </c>
      <c r="E703" s="50">
        <v>5664</v>
      </c>
      <c r="F703" s="50">
        <f>[1]MAYORDOMIA!K2</f>
        <v>5663</v>
      </c>
      <c r="G703" s="50">
        <f>[1]MAYORDOMIA!L2</f>
        <v>1</v>
      </c>
    </row>
    <row r="704" spans="1:7" x14ac:dyDescent="0.25">
      <c r="A704" s="45">
        <v>42129</v>
      </c>
      <c r="B704" s="60">
        <v>3618</v>
      </c>
      <c r="C704" s="47" t="s">
        <v>9</v>
      </c>
      <c r="D704" s="48" t="s">
        <v>485</v>
      </c>
      <c r="E704" s="50">
        <v>5085.8</v>
      </c>
      <c r="F704" s="50">
        <f>[1]MAYORDOMIA!K3</f>
        <v>3771.9683333333332</v>
      </c>
      <c r="G704" s="50">
        <f>[1]MAYORDOMIA!L3</f>
        <v>1313.8316666666669</v>
      </c>
    </row>
    <row r="705" spans="1:7" x14ac:dyDescent="0.25">
      <c r="A705" s="45">
        <v>42668</v>
      </c>
      <c r="B705" s="60">
        <v>4313</v>
      </c>
      <c r="C705" s="47" t="s">
        <v>9</v>
      </c>
      <c r="D705" s="48" t="s">
        <v>68</v>
      </c>
      <c r="E705" s="50">
        <v>2065</v>
      </c>
      <c r="F705" s="50">
        <f>[1]MAYORDOMIA!K4</f>
        <v>1239</v>
      </c>
      <c r="G705" s="50">
        <f>[1]MAYORDOMIA!L4</f>
        <v>826</v>
      </c>
    </row>
    <row r="706" spans="1:7" x14ac:dyDescent="0.25">
      <c r="A706" s="45">
        <v>42668</v>
      </c>
      <c r="B706" s="60">
        <v>4322</v>
      </c>
      <c r="C706" s="47" t="s">
        <v>9</v>
      </c>
      <c r="D706" s="48" t="s">
        <v>68</v>
      </c>
      <c r="E706" s="50">
        <v>2065</v>
      </c>
      <c r="F706" s="50">
        <f>[1]MAYORDOMIA!K5</f>
        <v>1239</v>
      </c>
      <c r="G706" s="50">
        <f>[1]MAYORDOMIA!L5</f>
        <v>826</v>
      </c>
    </row>
    <row r="707" spans="1:7" x14ac:dyDescent="0.25">
      <c r="A707" s="45">
        <v>42668</v>
      </c>
      <c r="B707" s="60">
        <v>4326</v>
      </c>
      <c r="C707" s="47" t="s">
        <v>9</v>
      </c>
      <c r="D707" s="48" t="s">
        <v>68</v>
      </c>
      <c r="E707" s="50">
        <v>2065</v>
      </c>
      <c r="F707" s="50">
        <f>[1]MAYORDOMIA!K6</f>
        <v>1239</v>
      </c>
      <c r="G707" s="50">
        <f>[1]MAYORDOMIA!L6</f>
        <v>826</v>
      </c>
    </row>
    <row r="709" spans="1:7" x14ac:dyDescent="0.25">
      <c r="A709" s="57" t="s">
        <v>31</v>
      </c>
      <c r="B709" s="212" t="s">
        <v>495</v>
      </c>
      <c r="C709" s="212"/>
      <c r="E709" s="59"/>
      <c r="F709" s="59"/>
      <c r="G709" s="56"/>
    </row>
    <row r="710" spans="1:7" ht="12.75" x14ac:dyDescent="0.2">
      <c r="A710" s="215" t="s">
        <v>1</v>
      </c>
      <c r="B710" s="215"/>
      <c r="C710" s="215"/>
      <c r="D710" s="215"/>
      <c r="E710" s="215"/>
      <c r="F710" s="215"/>
      <c r="G710" s="215"/>
    </row>
    <row r="711" spans="1:7" ht="31.5" x14ac:dyDescent="0.2">
      <c r="A711" s="28" t="s">
        <v>2</v>
      </c>
      <c r="B711" s="29" t="s">
        <v>3</v>
      </c>
      <c r="C711" s="30" t="s">
        <v>4</v>
      </c>
      <c r="D711" s="29" t="s">
        <v>5</v>
      </c>
      <c r="E711" s="31" t="s">
        <v>6</v>
      </c>
      <c r="F711" s="32" t="s">
        <v>7</v>
      </c>
      <c r="G711" s="32" t="s">
        <v>8</v>
      </c>
    </row>
    <row r="712" spans="1:7" x14ac:dyDescent="0.25">
      <c r="A712" s="45">
        <v>40185</v>
      </c>
      <c r="B712" s="60">
        <v>2381</v>
      </c>
      <c r="C712" s="47" t="s">
        <v>9</v>
      </c>
      <c r="D712" s="83" t="s">
        <v>487</v>
      </c>
      <c r="E712" s="50">
        <v>31668</v>
      </c>
      <c r="F712" s="50">
        <v>31667</v>
      </c>
      <c r="G712" s="50">
        <v>1</v>
      </c>
    </row>
    <row r="713" spans="1:7" x14ac:dyDescent="0.25">
      <c r="A713" s="45">
        <v>43790</v>
      </c>
      <c r="B713" s="60">
        <v>5316</v>
      </c>
      <c r="C713" s="47" t="s">
        <v>9</v>
      </c>
      <c r="D713" s="83" t="s">
        <v>488</v>
      </c>
      <c r="E713" s="50">
        <v>17700</v>
      </c>
      <c r="F713" s="50">
        <v>10325</v>
      </c>
      <c r="G713" s="50">
        <v>7375</v>
      </c>
    </row>
    <row r="714" spans="1:7" x14ac:dyDescent="0.25">
      <c r="A714" s="45">
        <v>40185</v>
      </c>
      <c r="B714" s="60">
        <v>2427</v>
      </c>
      <c r="C714" s="47" t="s">
        <v>9</v>
      </c>
      <c r="D714" s="83" t="s">
        <v>489</v>
      </c>
      <c r="E714" s="50">
        <v>29145</v>
      </c>
      <c r="F714" s="50">
        <v>29144</v>
      </c>
      <c r="G714" s="50">
        <v>1</v>
      </c>
    </row>
    <row r="715" spans="1:7" x14ac:dyDescent="0.25">
      <c r="A715" s="45">
        <v>43790</v>
      </c>
      <c r="B715" s="60">
        <v>5315</v>
      </c>
      <c r="C715" s="47" t="s">
        <v>9</v>
      </c>
      <c r="D715" s="83" t="s">
        <v>490</v>
      </c>
      <c r="E715" s="50">
        <v>25960</v>
      </c>
      <c r="F715" s="50">
        <v>7571.666666666667</v>
      </c>
      <c r="G715" s="50">
        <v>18388.333333333332</v>
      </c>
    </row>
    <row r="716" spans="1:7" x14ac:dyDescent="0.25">
      <c r="A716" s="45">
        <v>43616</v>
      </c>
      <c r="B716" s="60">
        <v>5224</v>
      </c>
      <c r="C716" s="47" t="s">
        <v>9</v>
      </c>
      <c r="D716" s="83" t="s">
        <v>491</v>
      </c>
      <c r="E716" s="50">
        <v>5900</v>
      </c>
      <c r="F716" s="50">
        <v>6719.4444444444443</v>
      </c>
      <c r="G716" s="50">
        <v>-818.44444444444434</v>
      </c>
    </row>
    <row r="717" spans="1:7" x14ac:dyDescent="0.25">
      <c r="A717" s="45">
        <v>43616</v>
      </c>
      <c r="B717" s="60">
        <v>5223</v>
      </c>
      <c r="C717" s="47" t="s">
        <v>9</v>
      </c>
      <c r="D717" s="83" t="s">
        <v>492</v>
      </c>
      <c r="E717" s="50">
        <v>39544.99</v>
      </c>
      <c r="F717" s="50">
        <v>45037.349722222214</v>
      </c>
      <c r="G717" s="50">
        <v>-5491.3597222222161</v>
      </c>
    </row>
    <row r="718" spans="1:7" x14ac:dyDescent="0.25">
      <c r="A718" s="45">
        <v>39878</v>
      </c>
      <c r="B718" s="60">
        <v>685</v>
      </c>
      <c r="C718" s="47" t="s">
        <v>9</v>
      </c>
      <c r="D718" s="83" t="s">
        <v>493</v>
      </c>
      <c r="E718" s="50">
        <v>1</v>
      </c>
      <c r="F718" s="50">
        <v>0</v>
      </c>
      <c r="G718" s="50">
        <v>1</v>
      </c>
    </row>
    <row r="719" spans="1:7" x14ac:dyDescent="0.25">
      <c r="A719" s="84">
        <v>40185</v>
      </c>
      <c r="B719" s="62">
        <v>2379</v>
      </c>
      <c r="C719" s="47" t="s">
        <v>9</v>
      </c>
      <c r="D719" s="83" t="s">
        <v>494</v>
      </c>
      <c r="E719" s="72"/>
    </row>
    <row r="720" spans="1:7" x14ac:dyDescent="0.25">
      <c r="B720" s="62">
        <v>2380</v>
      </c>
      <c r="C720" s="47" t="s">
        <v>9</v>
      </c>
      <c r="D720" s="83" t="s">
        <v>494</v>
      </c>
      <c r="E720" s="72"/>
    </row>
    <row r="721" spans="1:7" x14ac:dyDescent="0.25">
      <c r="A721" s="45"/>
      <c r="B721" s="60"/>
      <c r="C721" s="47"/>
      <c r="D721" s="48"/>
      <c r="E721" s="50"/>
      <c r="F721" s="50"/>
      <c r="G721" s="50"/>
    </row>
    <row r="722" spans="1:7" x14ac:dyDescent="0.25">
      <c r="A722" s="57" t="s">
        <v>31</v>
      </c>
      <c r="B722" s="212" t="s">
        <v>1369</v>
      </c>
      <c r="C722" s="212"/>
      <c r="E722" s="59"/>
      <c r="F722" s="59"/>
      <c r="G722" s="56"/>
    </row>
    <row r="723" spans="1:7" ht="12.75" x14ac:dyDescent="0.2">
      <c r="A723" s="215" t="s">
        <v>1</v>
      </c>
      <c r="B723" s="215"/>
      <c r="C723" s="215"/>
      <c r="D723" s="215"/>
      <c r="E723" s="215"/>
      <c r="F723" s="215"/>
      <c r="G723" s="215"/>
    </row>
    <row r="724" spans="1:7" ht="31.5" x14ac:dyDescent="0.2">
      <c r="A724" s="28" t="s">
        <v>2</v>
      </c>
      <c r="B724" s="29" t="s">
        <v>3</v>
      </c>
      <c r="C724" s="30" t="s">
        <v>4</v>
      </c>
      <c r="D724" s="29" t="s">
        <v>5</v>
      </c>
      <c r="E724" s="31" t="s">
        <v>6</v>
      </c>
      <c r="F724" s="32" t="s">
        <v>7</v>
      </c>
      <c r="G724" s="32" t="s">
        <v>8</v>
      </c>
    </row>
    <row r="725" spans="1:7" x14ac:dyDescent="0.25">
      <c r="A725" s="45">
        <v>42733</v>
      </c>
      <c r="B725" s="60">
        <v>4425</v>
      </c>
      <c r="C725" s="47" t="s">
        <v>9</v>
      </c>
      <c r="D725" s="48" t="s">
        <v>496</v>
      </c>
      <c r="E725" s="50">
        <v>37000</v>
      </c>
      <c r="F725" s="50">
        <v>36999</v>
      </c>
      <c r="G725" s="50">
        <v>1</v>
      </c>
    </row>
    <row r="726" spans="1:7" x14ac:dyDescent="0.25">
      <c r="A726" s="45">
        <v>43501</v>
      </c>
      <c r="B726" s="60">
        <v>5141</v>
      </c>
      <c r="C726" s="47" t="s">
        <v>9</v>
      </c>
      <c r="D726" s="48" t="s">
        <v>497</v>
      </c>
      <c r="E726" s="50">
        <v>47061</v>
      </c>
      <c r="F726" s="50">
        <v>47061</v>
      </c>
      <c r="G726" s="50">
        <v>1</v>
      </c>
    </row>
    <row r="727" spans="1:7" x14ac:dyDescent="0.25">
      <c r="A727" s="45">
        <v>43105</v>
      </c>
      <c r="B727" s="60">
        <v>4794</v>
      </c>
      <c r="C727" s="47" t="s">
        <v>9</v>
      </c>
      <c r="D727" s="48" t="s">
        <v>70</v>
      </c>
      <c r="E727" s="50">
        <v>43734</v>
      </c>
      <c r="F727" s="50">
        <v>43732</v>
      </c>
      <c r="G727" s="50">
        <v>2</v>
      </c>
    </row>
    <row r="728" spans="1:7" x14ac:dyDescent="0.25">
      <c r="A728" s="45">
        <v>43262</v>
      </c>
      <c r="B728" s="60">
        <v>4959</v>
      </c>
      <c r="C728" s="47" t="s">
        <v>9</v>
      </c>
      <c r="D728" s="48" t="s">
        <v>498</v>
      </c>
      <c r="E728" s="50">
        <v>8378</v>
      </c>
      <c r="F728" s="50">
        <v>8376</v>
      </c>
      <c r="G728" s="50">
        <v>1</v>
      </c>
    </row>
    <row r="729" spans="1:7" x14ac:dyDescent="0.25">
      <c r="A729" s="45">
        <v>40185</v>
      </c>
      <c r="B729" s="60">
        <v>2636</v>
      </c>
      <c r="C729" s="47" t="s">
        <v>9</v>
      </c>
      <c r="D729" s="48" t="s">
        <v>499</v>
      </c>
      <c r="E729" s="50">
        <v>1</v>
      </c>
      <c r="F729" s="50">
        <v>0</v>
      </c>
      <c r="G729" s="50">
        <v>1</v>
      </c>
    </row>
    <row r="730" spans="1:7" x14ac:dyDescent="0.25">
      <c r="A730" s="45">
        <v>37991</v>
      </c>
      <c r="B730" s="60">
        <v>402</v>
      </c>
      <c r="C730" s="47" t="s">
        <v>9</v>
      </c>
      <c r="D730" s="48" t="s">
        <v>500</v>
      </c>
      <c r="E730" s="50">
        <v>1</v>
      </c>
      <c r="F730" s="50">
        <v>0</v>
      </c>
      <c r="G730" s="50">
        <v>1</v>
      </c>
    </row>
    <row r="731" spans="1:7" x14ac:dyDescent="0.25">
      <c r="A731" s="45">
        <v>40360</v>
      </c>
      <c r="B731" s="60">
        <v>2647</v>
      </c>
      <c r="C731" s="47" t="s">
        <v>9</v>
      </c>
      <c r="D731" s="48" t="s">
        <v>501</v>
      </c>
      <c r="E731" s="50">
        <v>4988</v>
      </c>
      <c r="F731" s="50">
        <v>4987</v>
      </c>
      <c r="G731" s="50">
        <v>1</v>
      </c>
    </row>
    <row r="732" spans="1:7" x14ac:dyDescent="0.25">
      <c r="A732" s="45">
        <v>43762</v>
      </c>
      <c r="B732" s="60">
        <v>5310</v>
      </c>
      <c r="C732" s="47" t="s">
        <v>9</v>
      </c>
      <c r="D732" s="48" t="s">
        <v>144</v>
      </c>
      <c r="E732" s="50">
        <v>7670</v>
      </c>
      <c r="F732" s="50">
        <v>2301</v>
      </c>
      <c r="G732" s="50">
        <v>5369</v>
      </c>
    </row>
    <row r="733" spans="1:7" x14ac:dyDescent="0.25">
      <c r="A733" s="45">
        <v>43762</v>
      </c>
      <c r="B733" s="60">
        <v>5309</v>
      </c>
      <c r="C733" s="47" t="s">
        <v>9</v>
      </c>
      <c r="D733" s="48" t="s">
        <v>144</v>
      </c>
      <c r="E733" s="50">
        <v>7670</v>
      </c>
      <c r="F733" s="50">
        <v>2301</v>
      </c>
      <c r="G733" s="50">
        <v>5369</v>
      </c>
    </row>
    <row r="734" spans="1:7" x14ac:dyDescent="0.25">
      <c r="A734" s="45">
        <v>43762</v>
      </c>
      <c r="B734" s="60">
        <v>5298</v>
      </c>
      <c r="C734" s="47" t="s">
        <v>9</v>
      </c>
      <c r="D734" s="48" t="s">
        <v>144</v>
      </c>
      <c r="E734" s="50">
        <v>7670</v>
      </c>
      <c r="F734" s="50">
        <v>2301</v>
      </c>
      <c r="G734" s="50">
        <v>5369</v>
      </c>
    </row>
    <row r="735" spans="1:7" x14ac:dyDescent="0.25">
      <c r="A735" s="45">
        <v>43237</v>
      </c>
      <c r="B735" s="60">
        <v>4892</v>
      </c>
      <c r="C735" s="47" t="s">
        <v>9</v>
      </c>
      <c r="D735" s="48" t="s">
        <v>502</v>
      </c>
      <c r="E735" s="50">
        <v>8531.4</v>
      </c>
      <c r="F735" s="50">
        <v>3768.0349999999999</v>
      </c>
      <c r="G735" s="50">
        <v>4763.3649999999998</v>
      </c>
    </row>
    <row r="736" spans="1:7" x14ac:dyDescent="0.25">
      <c r="A736" s="45">
        <v>42080</v>
      </c>
      <c r="B736" s="60">
        <v>3563</v>
      </c>
      <c r="C736" s="47" t="s">
        <v>9</v>
      </c>
      <c r="D736" s="48" t="s">
        <v>19</v>
      </c>
      <c r="E736" s="50">
        <v>6984.08</v>
      </c>
      <c r="F736" s="50">
        <v>5296.260666666667</v>
      </c>
      <c r="G736" s="50">
        <v>1687.8193333333329</v>
      </c>
    </row>
    <row r="737" spans="1:7" x14ac:dyDescent="0.25">
      <c r="A737" s="45">
        <v>40185</v>
      </c>
      <c r="B737" s="60">
        <v>2648</v>
      </c>
      <c r="C737" s="47" t="s">
        <v>9</v>
      </c>
      <c r="D737" s="48" t="s">
        <v>503</v>
      </c>
      <c r="E737" s="50">
        <v>19823.240000000002</v>
      </c>
      <c r="F737" s="50">
        <v>19822.240000000002</v>
      </c>
      <c r="G737" s="50">
        <v>1</v>
      </c>
    </row>
    <row r="738" spans="1:7" x14ac:dyDescent="0.25">
      <c r="A738" s="45">
        <v>43482</v>
      </c>
      <c r="B738" s="60">
        <v>5130</v>
      </c>
      <c r="C738" s="47" t="s">
        <v>9</v>
      </c>
      <c r="D738" s="48" t="s">
        <v>465</v>
      </c>
      <c r="E738" s="50">
        <v>6880.2</v>
      </c>
      <c r="F738" s="50">
        <v>2580.0749999999998</v>
      </c>
      <c r="G738" s="50">
        <v>4300.125</v>
      </c>
    </row>
    <row r="739" spans="1:7" x14ac:dyDescent="0.25">
      <c r="A739" s="45">
        <v>42578</v>
      </c>
      <c r="B739" s="60">
        <v>4185</v>
      </c>
      <c r="C739" s="47" t="s">
        <v>9</v>
      </c>
      <c r="D739" s="48" t="s">
        <v>240</v>
      </c>
      <c r="E739" s="50">
        <v>8968</v>
      </c>
      <c r="F739" s="50">
        <v>5605</v>
      </c>
      <c r="G739" s="50">
        <v>3363</v>
      </c>
    </row>
    <row r="740" spans="1:7" x14ac:dyDescent="0.25">
      <c r="A740" s="45">
        <v>40185</v>
      </c>
      <c r="B740" s="60">
        <v>2645</v>
      </c>
      <c r="C740" s="47" t="s">
        <v>9</v>
      </c>
      <c r="D740" s="48" t="s">
        <v>189</v>
      </c>
      <c r="E740" s="50">
        <v>23084</v>
      </c>
      <c r="F740" s="50">
        <v>23083</v>
      </c>
      <c r="G740" s="50">
        <v>1</v>
      </c>
    </row>
    <row r="741" spans="1:7" x14ac:dyDescent="0.25">
      <c r="A741" s="45">
        <v>43010</v>
      </c>
      <c r="B741" s="60">
        <v>4778</v>
      </c>
      <c r="C741" s="47" t="s">
        <v>9</v>
      </c>
      <c r="D741" s="48" t="s">
        <v>504</v>
      </c>
      <c r="E741" s="50">
        <v>10867.8</v>
      </c>
      <c r="F741" s="50">
        <v>5433.9</v>
      </c>
      <c r="G741" s="50">
        <v>5433.9</v>
      </c>
    </row>
    <row r="742" spans="1:7" x14ac:dyDescent="0.25">
      <c r="A742" s="45">
        <v>43237</v>
      </c>
      <c r="B742" s="60">
        <v>4885</v>
      </c>
      <c r="C742" s="47" t="s">
        <v>9</v>
      </c>
      <c r="D742" s="48" t="s">
        <v>505</v>
      </c>
      <c r="E742" s="50">
        <v>5929.5</v>
      </c>
      <c r="F742" s="50">
        <v>2618.8625000000002</v>
      </c>
      <c r="G742" s="50">
        <v>3310.6374999999998</v>
      </c>
    </row>
    <row r="743" spans="1:7" x14ac:dyDescent="0.25">
      <c r="A743" s="45">
        <v>42229</v>
      </c>
      <c r="B743" s="60">
        <v>3831</v>
      </c>
      <c r="C743" s="47" t="s">
        <v>9</v>
      </c>
      <c r="D743" s="48" t="s">
        <v>506</v>
      </c>
      <c r="E743" s="50">
        <v>10738</v>
      </c>
      <c r="F743" s="50">
        <v>7695.5666666666666</v>
      </c>
      <c r="G743" s="50">
        <v>3042.4333333333334</v>
      </c>
    </row>
    <row r="744" spans="1:7" x14ac:dyDescent="0.25">
      <c r="A744" s="45">
        <v>43341</v>
      </c>
      <c r="B744" s="60">
        <v>4990</v>
      </c>
      <c r="C744" s="47" t="s">
        <v>9</v>
      </c>
      <c r="D744" s="48" t="s">
        <v>507</v>
      </c>
      <c r="E744" s="50">
        <v>6018</v>
      </c>
      <c r="F744" s="50">
        <v>2507.5</v>
      </c>
      <c r="G744" s="50">
        <v>3510.5</v>
      </c>
    </row>
    <row r="745" spans="1:7" x14ac:dyDescent="0.25">
      <c r="A745" s="45">
        <v>42214</v>
      </c>
      <c r="B745" s="60">
        <v>3793</v>
      </c>
      <c r="C745" s="47" t="s">
        <v>9</v>
      </c>
      <c r="D745" s="48" t="s">
        <v>508</v>
      </c>
      <c r="E745" s="50">
        <v>1351.12</v>
      </c>
      <c r="F745" s="50">
        <f>[1]PLANIFICACION!K1</f>
        <v>1350.12</v>
      </c>
      <c r="G745" s="75">
        <f>[1]PLANIFICACION!L1</f>
        <v>1</v>
      </c>
    </row>
    <row r="746" spans="1:7" x14ac:dyDescent="0.25">
      <c r="A746" s="45">
        <v>42095</v>
      </c>
      <c r="B746" s="60">
        <v>3632</v>
      </c>
      <c r="C746" s="47" t="s">
        <v>9</v>
      </c>
      <c r="D746" s="48" t="s">
        <v>509</v>
      </c>
      <c r="E746" s="50">
        <v>6900</v>
      </c>
      <c r="F746" s="50">
        <f>[1]PLANIFICACION!K2</f>
        <v>6899</v>
      </c>
      <c r="G746" s="75">
        <f>[1]PLANIFICACION!L2</f>
        <v>1</v>
      </c>
    </row>
    <row r="747" spans="1:7" x14ac:dyDescent="0.25">
      <c r="A747" s="45">
        <v>42619</v>
      </c>
      <c r="B747" s="60">
        <v>4246</v>
      </c>
      <c r="C747" s="47" t="s">
        <v>9</v>
      </c>
      <c r="D747" s="48" t="s">
        <v>510</v>
      </c>
      <c r="E747" s="50">
        <v>1887.88</v>
      </c>
      <c r="F747" s="50">
        <f>[1]PLANIFICACION!K3</f>
        <v>1886.88</v>
      </c>
      <c r="G747" s="75">
        <f>[1]PLANIFICACION!L3</f>
        <v>1</v>
      </c>
    </row>
    <row r="748" spans="1:7" x14ac:dyDescent="0.25">
      <c r="A748" s="45">
        <v>38268</v>
      </c>
      <c r="B748" s="60">
        <v>904</v>
      </c>
      <c r="C748" s="47" t="s">
        <v>9</v>
      </c>
      <c r="D748" s="48" t="s">
        <v>511</v>
      </c>
      <c r="E748" s="50">
        <v>3120</v>
      </c>
      <c r="F748" s="50">
        <f>[1]PLANIFICACION!K4</f>
        <v>3119</v>
      </c>
      <c r="G748" s="75">
        <f>[1]PLANIFICACION!L4</f>
        <v>1</v>
      </c>
    </row>
    <row r="749" spans="1:7" x14ac:dyDescent="0.25">
      <c r="A749" s="45">
        <v>42787</v>
      </c>
      <c r="B749" s="60">
        <v>4561</v>
      </c>
      <c r="C749" s="47" t="s">
        <v>9</v>
      </c>
      <c r="D749" s="48" t="s">
        <v>72</v>
      </c>
      <c r="E749" s="50">
        <v>5929.5</v>
      </c>
      <c r="F749" s="50">
        <f>[1]PLANIFICACION!K5</f>
        <v>3360.05</v>
      </c>
      <c r="G749" s="75">
        <f>[1]PLANIFICACION!L5</f>
        <v>2569.4499999999998</v>
      </c>
    </row>
    <row r="750" spans="1:7" x14ac:dyDescent="0.25">
      <c r="A750" s="45">
        <v>40360</v>
      </c>
      <c r="B750" s="60">
        <v>2464</v>
      </c>
      <c r="C750" s="47" t="s">
        <v>9</v>
      </c>
      <c r="D750" s="48" t="s">
        <v>512</v>
      </c>
      <c r="E750" s="50">
        <v>29145</v>
      </c>
      <c r="F750" s="50">
        <f>[1]PLANIFICACION!K6</f>
        <v>29144</v>
      </c>
      <c r="G750" s="75">
        <f>[1]PLANIFICACION!L6</f>
        <v>1</v>
      </c>
    </row>
    <row r="751" spans="1:7" x14ac:dyDescent="0.25">
      <c r="A751" s="45">
        <v>43175</v>
      </c>
      <c r="B751" s="60">
        <v>4843</v>
      </c>
      <c r="C751" s="47" t="s">
        <v>9</v>
      </c>
      <c r="D751" s="48" t="s">
        <v>513</v>
      </c>
      <c r="E751" s="50">
        <v>25795</v>
      </c>
      <c r="F751" s="50">
        <f>[1]PLANIFICACION!K7</f>
        <v>25793</v>
      </c>
      <c r="G751" s="75">
        <f>[1]PLANIFICACION!L7</f>
        <v>1</v>
      </c>
    </row>
    <row r="752" spans="1:7" x14ac:dyDescent="0.25">
      <c r="A752" s="45">
        <v>40360</v>
      </c>
      <c r="B752" s="60">
        <v>1962</v>
      </c>
      <c r="C752" s="47"/>
      <c r="D752" s="48" t="s">
        <v>1370</v>
      </c>
      <c r="E752" s="50">
        <v>1</v>
      </c>
      <c r="F752" s="50">
        <f>[2]verificados!O18</f>
        <v>4987</v>
      </c>
      <c r="G752" s="75">
        <f>[2]verificados!P18</f>
        <v>1</v>
      </c>
    </row>
    <row r="754" spans="1:7" x14ac:dyDescent="0.25">
      <c r="A754" s="57" t="s">
        <v>31</v>
      </c>
      <c r="B754" s="212" t="s">
        <v>531</v>
      </c>
      <c r="C754" s="212"/>
      <c r="E754" s="59"/>
      <c r="F754" s="59"/>
      <c r="G754" s="56"/>
    </row>
    <row r="755" spans="1:7" ht="12.75" x14ac:dyDescent="0.2">
      <c r="A755" s="215" t="s">
        <v>1</v>
      </c>
      <c r="B755" s="215"/>
      <c r="C755" s="215"/>
      <c r="D755" s="215"/>
      <c r="E755" s="215"/>
      <c r="F755" s="215"/>
      <c r="G755" s="215"/>
    </row>
    <row r="756" spans="1:7" ht="31.5" x14ac:dyDescent="0.2">
      <c r="A756" s="28" t="s">
        <v>2</v>
      </c>
      <c r="B756" s="29" t="s">
        <v>3</v>
      </c>
      <c r="C756" s="30" t="s">
        <v>4</v>
      </c>
      <c r="D756" s="29" t="s">
        <v>5</v>
      </c>
      <c r="E756" s="31" t="s">
        <v>6</v>
      </c>
      <c r="F756" s="32" t="s">
        <v>7</v>
      </c>
      <c r="G756" s="32" t="s">
        <v>8</v>
      </c>
    </row>
    <row r="757" spans="1:7" x14ac:dyDescent="0.25">
      <c r="A757" s="45">
        <v>42830</v>
      </c>
      <c r="B757" s="60">
        <v>4641</v>
      </c>
      <c r="C757" s="47" t="s">
        <v>9</v>
      </c>
      <c r="D757" s="48" t="s">
        <v>514</v>
      </c>
      <c r="E757" s="50">
        <v>6136</v>
      </c>
      <c r="F757" s="50">
        <v>3374.8</v>
      </c>
      <c r="G757" s="50">
        <v>2761.2</v>
      </c>
    </row>
    <row r="758" spans="1:7" x14ac:dyDescent="0.25">
      <c r="A758" s="45">
        <v>42830</v>
      </c>
      <c r="B758" s="60">
        <v>4643</v>
      </c>
      <c r="C758" s="47" t="s">
        <v>9</v>
      </c>
      <c r="D758" s="48" t="s">
        <v>515</v>
      </c>
      <c r="E758" s="50">
        <v>5074</v>
      </c>
      <c r="F758" s="50">
        <v>2790.7</v>
      </c>
      <c r="G758" s="50">
        <v>2283.3000000000002</v>
      </c>
    </row>
    <row r="759" spans="1:7" x14ac:dyDescent="0.25">
      <c r="A759" s="45">
        <v>42080</v>
      </c>
      <c r="B759" s="60">
        <v>3602</v>
      </c>
      <c r="C759" s="47" t="s">
        <v>9</v>
      </c>
      <c r="D759" s="48" t="s">
        <v>516</v>
      </c>
      <c r="E759" s="50">
        <f>20532.8+1</f>
        <v>20533.8</v>
      </c>
      <c r="F759" s="50">
        <v>15571.465</v>
      </c>
      <c r="G759" s="50">
        <v>4962.3349999999991</v>
      </c>
    </row>
    <row r="760" spans="1:7" x14ac:dyDescent="0.25">
      <c r="A760" s="45">
        <v>40360</v>
      </c>
      <c r="B760" s="60">
        <v>2624</v>
      </c>
      <c r="C760" s="47" t="s">
        <v>9</v>
      </c>
      <c r="D760" s="48" t="s">
        <v>517</v>
      </c>
      <c r="E760" s="50">
        <v>1</v>
      </c>
      <c r="F760" s="50">
        <v>0</v>
      </c>
      <c r="G760" s="50">
        <v>1</v>
      </c>
    </row>
    <row r="761" spans="1:7" x14ac:dyDescent="0.25">
      <c r="A761" s="45">
        <v>42830</v>
      </c>
      <c r="B761" s="60">
        <v>4639</v>
      </c>
      <c r="C761" s="47" t="s">
        <v>9</v>
      </c>
      <c r="D761" s="48" t="s">
        <v>518</v>
      </c>
      <c r="E761" s="50">
        <v>10620</v>
      </c>
      <c r="F761" s="50">
        <v>5841</v>
      </c>
      <c r="G761" s="50">
        <v>4779</v>
      </c>
    </row>
    <row r="762" spans="1:7" x14ac:dyDescent="0.25">
      <c r="A762" s="45">
        <v>42830</v>
      </c>
      <c r="B762" s="60">
        <v>4640</v>
      </c>
      <c r="C762" s="47" t="s">
        <v>9</v>
      </c>
      <c r="D762" s="48" t="s">
        <v>518</v>
      </c>
      <c r="E762" s="50">
        <v>10620</v>
      </c>
      <c r="F762" s="50">
        <v>5841</v>
      </c>
      <c r="G762" s="50">
        <v>4779</v>
      </c>
    </row>
    <row r="763" spans="1:7" x14ac:dyDescent="0.25">
      <c r="A763" s="45">
        <v>37991</v>
      </c>
      <c r="B763" s="60">
        <v>1234</v>
      </c>
      <c r="C763" s="47" t="s">
        <v>9</v>
      </c>
      <c r="D763" s="48" t="s">
        <v>519</v>
      </c>
      <c r="E763" s="50">
        <v>1</v>
      </c>
      <c r="F763" s="50">
        <v>0</v>
      </c>
      <c r="G763" s="50">
        <v>1</v>
      </c>
    </row>
    <row r="764" spans="1:7" x14ac:dyDescent="0.25">
      <c r="A764" s="45">
        <v>37991</v>
      </c>
      <c r="B764" s="60">
        <v>1233</v>
      </c>
      <c r="C764" s="47" t="s">
        <v>9</v>
      </c>
      <c r="D764" s="48" t="s">
        <v>519</v>
      </c>
      <c r="E764" s="50">
        <v>1</v>
      </c>
      <c r="F764" s="50">
        <v>0</v>
      </c>
      <c r="G764" s="50">
        <v>1</v>
      </c>
    </row>
    <row r="765" spans="1:7" x14ac:dyDescent="0.25">
      <c r="A765" s="45">
        <v>37991</v>
      </c>
      <c r="B765" s="60">
        <v>1231</v>
      </c>
      <c r="C765" s="47" t="s">
        <v>9</v>
      </c>
      <c r="D765" s="48" t="s">
        <v>520</v>
      </c>
      <c r="E765" s="50">
        <v>1</v>
      </c>
      <c r="F765" s="50">
        <v>0</v>
      </c>
      <c r="G765" s="50">
        <v>1</v>
      </c>
    </row>
    <row r="766" spans="1:7" x14ac:dyDescent="0.25">
      <c r="A766" s="45">
        <v>37991</v>
      </c>
      <c r="B766" s="60">
        <v>1232</v>
      </c>
      <c r="C766" s="47" t="s">
        <v>9</v>
      </c>
      <c r="D766" s="48" t="s">
        <v>521</v>
      </c>
      <c r="E766" s="50">
        <v>1</v>
      </c>
      <c r="F766" s="50">
        <v>0</v>
      </c>
      <c r="G766" s="50">
        <v>1</v>
      </c>
    </row>
    <row r="767" spans="1:7" x14ac:dyDescent="0.25">
      <c r="A767" s="45">
        <v>42671</v>
      </c>
      <c r="B767" s="60">
        <v>4373</v>
      </c>
      <c r="C767" s="47" t="s">
        <v>9</v>
      </c>
      <c r="D767" s="48" t="s">
        <v>522</v>
      </c>
      <c r="E767" s="50">
        <v>11878.67</v>
      </c>
      <c r="F767" s="50">
        <v>11876.67</v>
      </c>
      <c r="G767" s="50">
        <v>2</v>
      </c>
    </row>
    <row r="768" spans="1:7" x14ac:dyDescent="0.25">
      <c r="A768" s="45">
        <v>42671</v>
      </c>
      <c r="B768" s="60">
        <v>4374</v>
      </c>
      <c r="C768" s="47" t="s">
        <v>9</v>
      </c>
      <c r="D768" s="48" t="s">
        <v>523</v>
      </c>
      <c r="E768" s="50">
        <v>11878.67</v>
      </c>
      <c r="F768" s="50">
        <v>11876.67</v>
      </c>
      <c r="G768" s="50">
        <v>2</v>
      </c>
    </row>
    <row r="769" spans="1:7" x14ac:dyDescent="0.25">
      <c r="A769" s="45">
        <v>40211</v>
      </c>
      <c r="B769" s="60">
        <v>1999</v>
      </c>
      <c r="C769" s="47" t="s">
        <v>9</v>
      </c>
      <c r="D769" s="48" t="s">
        <v>524</v>
      </c>
      <c r="E769" s="50">
        <v>1</v>
      </c>
      <c r="F769" s="50">
        <v>0</v>
      </c>
      <c r="G769" s="50">
        <v>1</v>
      </c>
    </row>
    <row r="770" spans="1:7" x14ac:dyDescent="0.25">
      <c r="A770" s="45">
        <v>40360</v>
      </c>
      <c r="B770" s="60">
        <v>2622</v>
      </c>
      <c r="C770" s="47" t="s">
        <v>9</v>
      </c>
      <c r="D770" s="48" t="s">
        <v>316</v>
      </c>
      <c r="E770" s="50">
        <v>1</v>
      </c>
      <c r="F770" s="75">
        <f>[1]RECEPCION!K1</f>
        <v>0</v>
      </c>
      <c r="G770" s="50">
        <v>1</v>
      </c>
    </row>
    <row r="771" spans="1:7" x14ac:dyDescent="0.25">
      <c r="A771" s="45">
        <v>42677</v>
      </c>
      <c r="B771" s="60">
        <v>4384</v>
      </c>
      <c r="C771" s="47" t="s">
        <v>9</v>
      </c>
      <c r="D771" s="48" t="s">
        <v>59</v>
      </c>
      <c r="E771" s="50">
        <v>6608</v>
      </c>
      <c r="F771" s="75">
        <f>[1]RECEPCION!K2</f>
        <v>3909.7333333333331</v>
      </c>
      <c r="G771" s="75">
        <f>[1]RECEPCION!L2</f>
        <v>2698.2666666666669</v>
      </c>
    </row>
    <row r="772" spans="1:7" x14ac:dyDescent="0.25">
      <c r="A772" s="45">
        <v>41837</v>
      </c>
      <c r="B772" s="60">
        <v>3179</v>
      </c>
      <c r="C772" s="47" t="s">
        <v>9</v>
      </c>
      <c r="D772" s="48" t="s">
        <v>525</v>
      </c>
      <c r="E772" s="50">
        <v>7495</v>
      </c>
      <c r="F772" s="75">
        <f>[1]RECEPCION!K3</f>
        <v>6183.375</v>
      </c>
      <c r="G772" s="75">
        <f>[1]RECEPCION!L3</f>
        <v>1311.625</v>
      </c>
    </row>
    <row r="773" spans="1:7" x14ac:dyDescent="0.25">
      <c r="A773" s="45">
        <v>40338</v>
      </c>
      <c r="B773" s="60">
        <v>2107</v>
      </c>
      <c r="C773" s="47" t="s">
        <v>9</v>
      </c>
      <c r="D773" s="48" t="s">
        <v>526</v>
      </c>
      <c r="E773" s="50">
        <v>48203.08</v>
      </c>
      <c r="F773" s="75">
        <f>[1]RECEPCION!K4</f>
        <v>48202.080000000002</v>
      </c>
      <c r="G773" s="75">
        <f>[1]RECEPCION!L4</f>
        <v>1</v>
      </c>
    </row>
    <row r="774" spans="1:7" x14ac:dyDescent="0.25">
      <c r="A774" s="45">
        <v>42639</v>
      </c>
      <c r="B774" s="60">
        <v>4417</v>
      </c>
      <c r="C774" s="47" t="s">
        <v>9</v>
      </c>
      <c r="D774" s="48" t="s">
        <v>527</v>
      </c>
      <c r="E774" s="50">
        <v>2206.6</v>
      </c>
      <c r="F774" s="75">
        <f>[1]RECEPCION!K5</f>
        <v>1342.3483333333331</v>
      </c>
      <c r="G774" s="75">
        <f>[1]RECEPCION!L5</f>
        <v>864.25166666666678</v>
      </c>
    </row>
    <row r="775" spans="1:7" x14ac:dyDescent="0.25">
      <c r="A775" s="45">
        <v>41421</v>
      </c>
      <c r="B775" s="60">
        <v>3061</v>
      </c>
      <c r="C775" s="47" t="s">
        <v>9</v>
      </c>
      <c r="D775" s="48" t="s">
        <v>100</v>
      </c>
      <c r="E775" s="50">
        <v>5295.8</v>
      </c>
      <c r="F775" s="75">
        <f>[1]RECEPCION!K6</f>
        <v>5294.8</v>
      </c>
      <c r="G775" s="75">
        <f>[1]RECEPCION!L6</f>
        <v>1</v>
      </c>
    </row>
    <row r="776" spans="1:7" x14ac:dyDescent="0.25">
      <c r="A776" s="45">
        <v>40372</v>
      </c>
      <c r="B776" s="60">
        <v>2200</v>
      </c>
      <c r="C776" s="47" t="s">
        <v>9</v>
      </c>
      <c r="D776" s="48" t="s">
        <v>528</v>
      </c>
      <c r="E776" s="50">
        <v>27066.35</v>
      </c>
      <c r="F776" s="75">
        <f>[1]RECEPCION!K7</f>
        <v>27065.35</v>
      </c>
      <c r="G776" s="75">
        <f>[1]RECEPCION!L7</f>
        <v>1</v>
      </c>
    </row>
    <row r="777" spans="1:7" x14ac:dyDescent="0.25">
      <c r="A777" s="45">
        <v>42668</v>
      </c>
      <c r="B777" s="60">
        <v>4283</v>
      </c>
      <c r="C777" s="47" t="s">
        <v>9</v>
      </c>
      <c r="D777" s="48" t="s">
        <v>68</v>
      </c>
      <c r="E777" s="50">
        <v>2065</v>
      </c>
      <c r="F777" s="75">
        <f>[1]RECEPCION!K8</f>
        <v>1239</v>
      </c>
      <c r="G777" s="75">
        <f>[1]RECEPCION!L8</f>
        <v>826</v>
      </c>
    </row>
    <row r="778" spans="1:7" x14ac:dyDescent="0.25">
      <c r="A778" s="45">
        <v>42830</v>
      </c>
      <c r="B778" s="60">
        <v>4642</v>
      </c>
      <c r="C778" s="47" t="s">
        <v>9</v>
      </c>
      <c r="D778" s="48" t="s">
        <v>529</v>
      </c>
      <c r="E778" s="50">
        <v>50150</v>
      </c>
      <c r="F778" s="75">
        <f>[1]RECEPCION!K9</f>
        <v>27582.5</v>
      </c>
      <c r="G778" s="75">
        <f>[1]RECEPCION!L9</f>
        <v>22567.5</v>
      </c>
    </row>
    <row r="779" spans="1:7" x14ac:dyDescent="0.25">
      <c r="A779" s="45">
        <v>42177</v>
      </c>
      <c r="B779" s="60">
        <v>3739</v>
      </c>
      <c r="C779" s="47" t="s">
        <v>9</v>
      </c>
      <c r="D779" s="48" t="s">
        <v>530</v>
      </c>
      <c r="E779" s="50">
        <v>23616.86</v>
      </c>
      <c r="F779" s="75">
        <f>[1]RECEPCION!K10</f>
        <v>23615.86</v>
      </c>
      <c r="G779" s="75">
        <f>[1]RECEPCION!L10</f>
        <v>1</v>
      </c>
    </row>
    <row r="780" spans="1:7" x14ac:dyDescent="0.25">
      <c r="A780" s="45"/>
      <c r="B780" s="60"/>
      <c r="C780" s="47"/>
      <c r="D780" s="48"/>
      <c r="E780" s="50"/>
      <c r="F780" s="50"/>
      <c r="G780" s="50"/>
    </row>
    <row r="782" spans="1:7" x14ac:dyDescent="0.25">
      <c r="A782" s="57" t="s">
        <v>31</v>
      </c>
      <c r="B782" s="212" t="s">
        <v>569</v>
      </c>
      <c r="C782" s="212"/>
      <c r="E782" s="59"/>
      <c r="F782" s="59"/>
      <c r="G782" s="56"/>
    </row>
    <row r="783" spans="1:7" ht="12.75" x14ac:dyDescent="0.2">
      <c r="A783" s="215" t="s">
        <v>1</v>
      </c>
      <c r="B783" s="215"/>
      <c r="C783" s="215"/>
      <c r="D783" s="215"/>
      <c r="E783" s="215"/>
      <c r="F783" s="215"/>
      <c r="G783" s="215"/>
    </row>
    <row r="784" spans="1:7" ht="31.5" x14ac:dyDescent="0.2">
      <c r="A784" s="28" t="s">
        <v>2</v>
      </c>
      <c r="B784" s="29" t="s">
        <v>3</v>
      </c>
      <c r="C784" s="30" t="s">
        <v>4</v>
      </c>
      <c r="D784" s="29" t="s">
        <v>5</v>
      </c>
      <c r="E784" s="31" t="s">
        <v>6</v>
      </c>
      <c r="F784" s="32" t="s">
        <v>7</v>
      </c>
      <c r="G784" s="32" t="s">
        <v>8</v>
      </c>
    </row>
    <row r="785" spans="1:7" x14ac:dyDescent="0.25">
      <c r="A785" s="45">
        <v>40185</v>
      </c>
      <c r="B785" s="60">
        <v>401</v>
      </c>
      <c r="C785" s="47" t="s">
        <v>9</v>
      </c>
      <c r="D785" s="48" t="s">
        <v>532</v>
      </c>
      <c r="E785" s="50">
        <v>4988</v>
      </c>
      <c r="F785" s="50">
        <v>4987</v>
      </c>
      <c r="G785" s="50">
        <v>1</v>
      </c>
    </row>
    <row r="786" spans="1:7" x14ac:dyDescent="0.25">
      <c r="A786" s="45">
        <v>40185</v>
      </c>
      <c r="B786" s="60">
        <v>2471</v>
      </c>
      <c r="C786" s="47" t="s">
        <v>9</v>
      </c>
      <c r="D786" s="48" t="s">
        <v>532</v>
      </c>
      <c r="E786" s="50">
        <v>4988</v>
      </c>
      <c r="F786" s="50">
        <v>4987</v>
      </c>
      <c r="G786" s="50">
        <v>1</v>
      </c>
    </row>
    <row r="787" spans="1:7" x14ac:dyDescent="0.25">
      <c r="A787" s="45">
        <v>42080</v>
      </c>
      <c r="B787" s="60">
        <v>3443</v>
      </c>
      <c r="C787" s="47" t="s">
        <v>9</v>
      </c>
      <c r="D787" s="48" t="s">
        <v>14</v>
      </c>
      <c r="E787" s="50">
        <v>4400</v>
      </c>
      <c r="F787" s="50">
        <v>3336.6666666666665</v>
      </c>
      <c r="G787" s="50">
        <v>1063.3333333333335</v>
      </c>
    </row>
    <row r="788" spans="1:7" x14ac:dyDescent="0.25">
      <c r="A788" s="45">
        <v>42080</v>
      </c>
      <c r="B788" s="60">
        <v>3444</v>
      </c>
      <c r="C788" s="47" t="s">
        <v>9</v>
      </c>
      <c r="D788" s="48" t="s">
        <v>14</v>
      </c>
      <c r="E788" s="50">
        <v>4400</v>
      </c>
      <c r="F788" s="50">
        <v>3336.6666666666665</v>
      </c>
      <c r="G788" s="50">
        <v>1063.3333333333335</v>
      </c>
    </row>
    <row r="789" spans="1:7" x14ac:dyDescent="0.25">
      <c r="A789" s="45">
        <v>44613</v>
      </c>
      <c r="B789" s="60">
        <v>5440</v>
      </c>
      <c r="C789" s="47" t="s">
        <v>9</v>
      </c>
      <c r="D789" s="48" t="s">
        <v>533</v>
      </c>
      <c r="E789" s="50">
        <v>59886.23</v>
      </c>
      <c r="F789" s="50">
        <v>3992.4153333333338</v>
      </c>
      <c r="G789" s="50">
        <v>55893.814666666673</v>
      </c>
    </row>
    <row r="790" spans="1:7" x14ac:dyDescent="0.25">
      <c r="A790" s="45">
        <v>37991</v>
      </c>
      <c r="B790" s="60">
        <v>764</v>
      </c>
      <c r="C790" s="47" t="s">
        <v>9</v>
      </c>
      <c r="D790" s="48" t="s">
        <v>82</v>
      </c>
      <c r="E790" s="50">
        <v>1</v>
      </c>
      <c r="F790" s="50">
        <v>0</v>
      </c>
      <c r="G790" s="50">
        <v>1</v>
      </c>
    </row>
    <row r="791" spans="1:7" x14ac:dyDescent="0.25">
      <c r="A791" s="45">
        <v>42782</v>
      </c>
      <c r="B791" s="60">
        <v>4548</v>
      </c>
      <c r="C791" s="47" t="s">
        <v>9</v>
      </c>
      <c r="D791" s="48" t="s">
        <v>534</v>
      </c>
      <c r="E791" s="50">
        <v>30296.5</v>
      </c>
      <c r="F791" s="50">
        <v>17168.016666666666</v>
      </c>
      <c r="G791" s="50">
        <v>13128.483333333334</v>
      </c>
    </row>
    <row r="792" spans="1:7" x14ac:dyDescent="0.25">
      <c r="A792" s="45">
        <v>41651</v>
      </c>
      <c r="B792" s="60">
        <v>3253</v>
      </c>
      <c r="C792" s="47" t="s">
        <v>9</v>
      </c>
      <c r="D792" s="48" t="s">
        <v>535</v>
      </c>
      <c r="E792" s="50">
        <v>30444</v>
      </c>
      <c r="F792" s="50">
        <v>26638.5</v>
      </c>
      <c r="G792" s="50">
        <v>3805.5</v>
      </c>
    </row>
    <row r="793" spans="1:7" x14ac:dyDescent="0.25">
      <c r="A793" s="45">
        <v>40185</v>
      </c>
      <c r="B793" s="60">
        <v>2398</v>
      </c>
      <c r="C793" s="47" t="s">
        <v>9</v>
      </c>
      <c r="D793" s="48" t="s">
        <v>536</v>
      </c>
      <c r="E793" s="50">
        <v>4988</v>
      </c>
      <c r="F793" s="50">
        <v>4987</v>
      </c>
      <c r="G793" s="50">
        <v>1</v>
      </c>
    </row>
    <row r="794" spans="1:7" x14ac:dyDescent="0.25">
      <c r="A794" s="45">
        <v>42879</v>
      </c>
      <c r="B794" s="60">
        <v>4696</v>
      </c>
      <c r="C794" s="47" t="s">
        <v>9</v>
      </c>
      <c r="D794" s="48" t="s">
        <v>537</v>
      </c>
      <c r="E794" s="50">
        <v>5782</v>
      </c>
      <c r="F794" s="50">
        <v>3131.916666666667</v>
      </c>
      <c r="G794" s="50">
        <v>2650.083333333333</v>
      </c>
    </row>
    <row r="795" spans="1:7" x14ac:dyDescent="0.25">
      <c r="A795" s="45">
        <v>44613</v>
      </c>
      <c r="B795" s="60">
        <v>5441</v>
      </c>
      <c r="C795" s="47" t="s">
        <v>9</v>
      </c>
      <c r="D795" s="48" t="s">
        <v>538</v>
      </c>
      <c r="E795" s="50">
        <v>11364</v>
      </c>
      <c r="F795" s="50">
        <v>757.6</v>
      </c>
      <c r="G795" s="50">
        <v>10606.4</v>
      </c>
    </row>
    <row r="796" spans="1:7" x14ac:dyDescent="0.25">
      <c r="A796" s="45">
        <v>44613</v>
      </c>
      <c r="B796" s="60">
        <v>5442</v>
      </c>
      <c r="C796" s="47" t="s">
        <v>9</v>
      </c>
      <c r="D796" s="48" t="s">
        <v>538</v>
      </c>
      <c r="E796" s="50">
        <v>11364</v>
      </c>
      <c r="F796" s="50">
        <v>757.6</v>
      </c>
      <c r="G796" s="50">
        <v>10606.4</v>
      </c>
    </row>
    <row r="797" spans="1:7" x14ac:dyDescent="0.25">
      <c r="A797" s="45">
        <v>42026</v>
      </c>
      <c r="B797" s="60">
        <v>3343</v>
      </c>
      <c r="C797" s="47" t="s">
        <v>9</v>
      </c>
      <c r="D797" s="48" t="s">
        <v>539</v>
      </c>
      <c r="E797" s="50">
        <v>9438.82</v>
      </c>
      <c r="F797" s="50">
        <v>7315.0854999999992</v>
      </c>
      <c r="G797" s="50">
        <v>2123.7345000000005</v>
      </c>
    </row>
    <row r="798" spans="1:7" x14ac:dyDescent="0.25">
      <c r="A798" s="66">
        <v>42080</v>
      </c>
      <c r="B798" s="67">
        <v>3596</v>
      </c>
      <c r="C798" s="47" t="s">
        <v>9</v>
      </c>
      <c r="D798" s="68" t="s">
        <v>540</v>
      </c>
      <c r="E798" s="80">
        <v>9368.5</v>
      </c>
      <c r="F798" s="50">
        <v>7104.4458333333341</v>
      </c>
      <c r="G798" s="50">
        <v>2264.0541666666659</v>
      </c>
    </row>
    <row r="799" spans="1:7" x14ac:dyDescent="0.25">
      <c r="A799" s="45">
        <v>43616</v>
      </c>
      <c r="B799" s="60">
        <v>5253</v>
      </c>
      <c r="C799" s="47" t="s">
        <v>9</v>
      </c>
      <c r="D799" s="48" t="s">
        <v>541</v>
      </c>
      <c r="E799" s="50">
        <v>30375</v>
      </c>
      <c r="F799" s="50">
        <v>34593.75</v>
      </c>
      <c r="G799" s="50">
        <v>-4218.75</v>
      </c>
    </row>
    <row r="800" spans="1:7" x14ac:dyDescent="0.25">
      <c r="A800" s="45">
        <v>42080</v>
      </c>
      <c r="B800" s="60">
        <v>3567</v>
      </c>
      <c r="C800" s="47" t="s">
        <v>9</v>
      </c>
      <c r="D800" s="48" t="s">
        <v>19</v>
      </c>
      <c r="E800" s="50">
        <v>10747.45</v>
      </c>
      <c r="F800" s="50">
        <v>8150.1495833333347</v>
      </c>
      <c r="G800" s="50">
        <v>2597.300416666666</v>
      </c>
    </row>
    <row r="801" spans="1:7" x14ac:dyDescent="0.25">
      <c r="A801" s="45">
        <v>42080</v>
      </c>
      <c r="B801" s="60">
        <v>3568</v>
      </c>
      <c r="C801" s="47" t="s">
        <v>9</v>
      </c>
      <c r="D801" s="48" t="s">
        <v>19</v>
      </c>
      <c r="E801" s="50">
        <v>10747.45</v>
      </c>
      <c r="F801" s="50">
        <v>8150.1495833333347</v>
      </c>
      <c r="G801" s="50">
        <v>2597.300416666666</v>
      </c>
    </row>
    <row r="802" spans="1:7" x14ac:dyDescent="0.25">
      <c r="A802" s="45">
        <v>42080</v>
      </c>
      <c r="B802" s="60">
        <v>3565</v>
      </c>
      <c r="C802" s="47" t="s">
        <v>9</v>
      </c>
      <c r="D802" s="48" t="s">
        <v>19</v>
      </c>
      <c r="E802" s="50">
        <v>6984.08</v>
      </c>
      <c r="F802" s="50">
        <v>5296.260666666667</v>
      </c>
      <c r="G802" s="50">
        <v>1687.8193333333329</v>
      </c>
    </row>
    <row r="803" spans="1:7" x14ac:dyDescent="0.25">
      <c r="A803" s="45">
        <v>42080</v>
      </c>
      <c r="B803" s="60">
        <v>3591</v>
      </c>
      <c r="C803" s="47" t="s">
        <v>9</v>
      </c>
      <c r="D803" s="48" t="s">
        <v>542</v>
      </c>
      <c r="E803" s="50">
        <v>9242.1</v>
      </c>
      <c r="F803" s="50">
        <v>7008.5924999999997</v>
      </c>
      <c r="G803" s="50">
        <v>2233.5075000000006</v>
      </c>
    </row>
    <row r="804" spans="1:7" x14ac:dyDescent="0.25">
      <c r="A804" s="45">
        <v>42867</v>
      </c>
      <c r="B804" s="60">
        <v>4683</v>
      </c>
      <c r="C804" s="47" t="s">
        <v>9</v>
      </c>
      <c r="D804" s="48" t="s">
        <v>543</v>
      </c>
      <c r="E804" s="50">
        <v>36580</v>
      </c>
      <c r="F804" s="50">
        <v>36579</v>
      </c>
      <c r="G804" s="50">
        <v>1</v>
      </c>
    </row>
    <row r="805" spans="1:7" x14ac:dyDescent="0.25">
      <c r="A805" s="45">
        <v>41421</v>
      </c>
      <c r="B805" s="60">
        <v>3060</v>
      </c>
      <c r="C805" s="47" t="s">
        <v>9</v>
      </c>
      <c r="D805" s="48" t="s">
        <v>239</v>
      </c>
      <c r="E805" s="50">
        <v>25388.9</v>
      </c>
      <c r="F805" s="50">
        <v>25387.9</v>
      </c>
      <c r="G805" s="50">
        <v>1</v>
      </c>
    </row>
    <row r="806" spans="1:7" x14ac:dyDescent="0.25">
      <c r="A806" s="45">
        <v>42867</v>
      </c>
      <c r="B806" s="60">
        <v>4681</v>
      </c>
      <c r="C806" s="47" t="s">
        <v>9</v>
      </c>
      <c r="D806" s="48" t="s">
        <v>544</v>
      </c>
      <c r="E806" s="50">
        <v>36580</v>
      </c>
      <c r="F806" s="50">
        <v>36579</v>
      </c>
      <c r="G806" s="50">
        <v>1</v>
      </c>
    </row>
    <row r="807" spans="1:7" x14ac:dyDescent="0.25">
      <c r="A807" s="45">
        <v>42695</v>
      </c>
      <c r="B807" s="60">
        <v>4402</v>
      </c>
      <c r="C807" s="47" t="s">
        <v>9</v>
      </c>
      <c r="D807" s="48" t="s">
        <v>545</v>
      </c>
      <c r="E807" s="50">
        <v>30178.5</v>
      </c>
      <c r="F807" s="50">
        <v>30177.5</v>
      </c>
      <c r="G807" s="50">
        <v>1</v>
      </c>
    </row>
    <row r="808" spans="1:7" x14ac:dyDescent="0.25">
      <c r="A808" s="45">
        <v>40360</v>
      </c>
      <c r="B808" s="60">
        <v>2464</v>
      </c>
      <c r="C808" s="47" t="s">
        <v>9</v>
      </c>
      <c r="D808" s="48" t="s">
        <v>512</v>
      </c>
      <c r="E808" s="50">
        <v>29145</v>
      </c>
      <c r="F808" s="50">
        <v>29144</v>
      </c>
      <c r="G808" s="50">
        <v>1</v>
      </c>
    </row>
    <row r="809" spans="1:7" x14ac:dyDescent="0.25">
      <c r="A809" s="45">
        <v>38108</v>
      </c>
      <c r="B809" s="60">
        <v>1258</v>
      </c>
      <c r="C809" s="47" t="s">
        <v>9</v>
      </c>
      <c r="D809" s="48" t="s">
        <v>546</v>
      </c>
      <c r="E809" s="50">
        <v>1</v>
      </c>
      <c r="F809" s="50">
        <v>0</v>
      </c>
      <c r="G809" s="50">
        <v>1</v>
      </c>
    </row>
    <row r="810" spans="1:7" x14ac:dyDescent="0.25">
      <c r="A810" s="45">
        <v>38108</v>
      </c>
      <c r="B810" s="60">
        <v>665</v>
      </c>
      <c r="C810" s="47" t="s">
        <v>9</v>
      </c>
      <c r="D810" s="48" t="s">
        <v>547</v>
      </c>
      <c r="E810" s="50">
        <v>1</v>
      </c>
      <c r="F810" s="50">
        <v>0</v>
      </c>
      <c r="G810" s="50">
        <v>1</v>
      </c>
    </row>
    <row r="811" spans="1:7" x14ac:dyDescent="0.25">
      <c r="A811" s="45">
        <v>37991</v>
      </c>
      <c r="B811" s="60">
        <v>1255</v>
      </c>
      <c r="C811" s="47" t="s">
        <v>9</v>
      </c>
      <c r="D811" s="48" t="s">
        <v>548</v>
      </c>
      <c r="E811" s="50">
        <v>1</v>
      </c>
      <c r="F811" s="50">
        <v>0</v>
      </c>
      <c r="G811" s="50">
        <v>1</v>
      </c>
    </row>
    <row r="812" spans="1:7" x14ac:dyDescent="0.25">
      <c r="A812" s="45">
        <v>42080</v>
      </c>
      <c r="B812" s="60">
        <v>3538</v>
      </c>
      <c r="C812" s="47" t="s">
        <v>9</v>
      </c>
      <c r="D812" s="48" t="s">
        <v>549</v>
      </c>
      <c r="E812" s="50">
        <v>5383.3</v>
      </c>
      <c r="F812" s="50">
        <v>4082.335833333334</v>
      </c>
      <c r="G812" s="50">
        <v>1300.9641666666662</v>
      </c>
    </row>
    <row r="813" spans="1:7" x14ac:dyDescent="0.25">
      <c r="A813" s="61">
        <v>37991</v>
      </c>
      <c r="B813" s="62">
        <v>281</v>
      </c>
      <c r="C813" s="47" t="s">
        <v>9</v>
      </c>
      <c r="D813" s="63" t="s">
        <v>550</v>
      </c>
      <c r="E813" s="79">
        <v>1</v>
      </c>
      <c r="F813" s="50">
        <v>0</v>
      </c>
      <c r="G813" s="79">
        <v>1</v>
      </c>
    </row>
    <row r="814" spans="1:7" x14ac:dyDescent="0.25">
      <c r="A814" s="61">
        <v>37991</v>
      </c>
      <c r="B814" s="62">
        <v>142</v>
      </c>
      <c r="C814" s="47" t="s">
        <v>9</v>
      </c>
      <c r="D814" s="63" t="s">
        <v>551</v>
      </c>
      <c r="E814" s="79">
        <v>1</v>
      </c>
      <c r="F814" s="50">
        <v>0</v>
      </c>
      <c r="G814" s="79">
        <v>1</v>
      </c>
    </row>
    <row r="815" spans="1:7" x14ac:dyDescent="0.25">
      <c r="A815" s="45">
        <v>42080</v>
      </c>
      <c r="B815" s="60">
        <v>3549</v>
      </c>
      <c r="C815" s="47" t="s">
        <v>9</v>
      </c>
      <c r="D815" s="48" t="s">
        <v>552</v>
      </c>
      <c r="E815" s="50">
        <v>5383.3</v>
      </c>
      <c r="F815" s="50">
        <v>4082.335833333334</v>
      </c>
      <c r="G815" s="50">
        <v>1300.9641666666662</v>
      </c>
    </row>
    <row r="816" spans="1:7" x14ac:dyDescent="0.25">
      <c r="A816" s="45">
        <v>42080</v>
      </c>
      <c r="B816" s="60">
        <v>4609</v>
      </c>
      <c r="C816" s="47" t="s">
        <v>9</v>
      </c>
      <c r="D816" s="48" t="s">
        <v>553</v>
      </c>
      <c r="E816" s="50">
        <v>5383.3</v>
      </c>
      <c r="F816" s="50">
        <v>4082.335833333334</v>
      </c>
      <c r="G816" s="50">
        <v>1300.9641666666662</v>
      </c>
    </row>
    <row r="817" spans="1:7" x14ac:dyDescent="0.25">
      <c r="A817" s="45">
        <v>44673</v>
      </c>
      <c r="B817" s="60">
        <v>5454</v>
      </c>
      <c r="C817" s="47" t="s">
        <v>9</v>
      </c>
      <c r="D817" s="48" t="s">
        <v>554</v>
      </c>
      <c r="E817" s="50">
        <v>13688</v>
      </c>
      <c r="F817" s="50">
        <v>2281.3333333333335</v>
      </c>
      <c r="G817" s="50">
        <v>11406.666666666666</v>
      </c>
    </row>
    <row r="818" spans="1:7" x14ac:dyDescent="0.25">
      <c r="A818" s="45">
        <v>43168</v>
      </c>
      <c r="B818" s="60">
        <v>4842</v>
      </c>
      <c r="C818" s="47" t="s">
        <v>9</v>
      </c>
      <c r="D818" s="48" t="s">
        <v>555</v>
      </c>
      <c r="E818" s="50">
        <v>8024</v>
      </c>
      <c r="F818" s="50">
        <v>8022</v>
      </c>
      <c r="G818" s="50">
        <v>1</v>
      </c>
    </row>
    <row r="819" spans="1:7" x14ac:dyDescent="0.25">
      <c r="A819" s="45">
        <v>43616</v>
      </c>
      <c r="B819" s="60">
        <v>5256</v>
      </c>
      <c r="C819" s="47" t="s">
        <v>9</v>
      </c>
      <c r="D819" s="48" t="s">
        <v>491</v>
      </c>
      <c r="E819" s="50">
        <v>5900</v>
      </c>
      <c r="F819" s="50">
        <v>5900</v>
      </c>
      <c r="G819" s="50">
        <v>1</v>
      </c>
    </row>
    <row r="820" spans="1:7" x14ac:dyDescent="0.25">
      <c r="A820" s="45">
        <v>41443</v>
      </c>
      <c r="B820" s="60">
        <v>3084</v>
      </c>
      <c r="C820" s="47" t="s">
        <v>9</v>
      </c>
      <c r="D820" s="48" t="s">
        <v>556</v>
      </c>
      <c r="E820" s="50">
        <v>6136</v>
      </c>
      <c r="F820" s="50">
        <v>6135</v>
      </c>
      <c r="G820" s="50">
        <v>1</v>
      </c>
    </row>
    <row r="821" spans="1:7" x14ac:dyDescent="0.25">
      <c r="A821" s="45">
        <v>42867</v>
      </c>
      <c r="B821" s="60">
        <v>4682</v>
      </c>
      <c r="C821" s="47" t="s">
        <v>9</v>
      </c>
      <c r="D821" s="48" t="s">
        <v>557</v>
      </c>
      <c r="E821" s="50">
        <v>5310</v>
      </c>
      <c r="F821" s="50">
        <v>5309</v>
      </c>
      <c r="G821" s="50">
        <v>1</v>
      </c>
    </row>
    <row r="822" spans="1:7" x14ac:dyDescent="0.25">
      <c r="A822" s="45">
        <v>42867</v>
      </c>
      <c r="B822" s="60">
        <v>4684</v>
      </c>
      <c r="C822" s="47" t="s">
        <v>9</v>
      </c>
      <c r="D822" s="48" t="s">
        <v>557</v>
      </c>
      <c r="E822" s="50">
        <v>5310</v>
      </c>
      <c r="F822" s="50">
        <v>5309</v>
      </c>
      <c r="G822" s="50">
        <v>1</v>
      </c>
    </row>
    <row r="823" spans="1:7" x14ac:dyDescent="0.25">
      <c r="A823" s="45">
        <v>42234</v>
      </c>
      <c r="B823" s="60">
        <v>3810</v>
      </c>
      <c r="C823" s="47" t="s">
        <v>9</v>
      </c>
      <c r="D823" s="48" t="s">
        <v>558</v>
      </c>
      <c r="E823" s="50">
        <v>6350</v>
      </c>
      <c r="F823" s="50">
        <v>6349</v>
      </c>
      <c r="G823" s="50">
        <v>1</v>
      </c>
    </row>
    <row r="824" spans="1:7" x14ac:dyDescent="0.25">
      <c r="A824" s="45">
        <v>42762</v>
      </c>
      <c r="B824" s="60">
        <v>4486</v>
      </c>
      <c r="C824" s="47" t="s">
        <v>9</v>
      </c>
      <c r="D824" s="48" t="s">
        <v>56</v>
      </c>
      <c r="E824" s="50">
        <v>31871.8</v>
      </c>
      <c r="F824" s="50">
        <v>31870.799999999999</v>
      </c>
      <c r="G824" s="50">
        <v>1</v>
      </c>
    </row>
    <row r="825" spans="1:7" x14ac:dyDescent="0.25">
      <c r="A825" s="45">
        <v>37991</v>
      </c>
      <c r="B825" s="60">
        <v>855</v>
      </c>
      <c r="C825" s="47" t="s">
        <v>9</v>
      </c>
      <c r="D825" s="48" t="s">
        <v>559</v>
      </c>
      <c r="E825" s="50">
        <v>1</v>
      </c>
      <c r="F825" s="50">
        <v>0</v>
      </c>
      <c r="G825" s="50">
        <v>1</v>
      </c>
    </row>
    <row r="826" spans="1:7" x14ac:dyDescent="0.25">
      <c r="A826" s="45">
        <v>40185</v>
      </c>
      <c r="B826" s="60">
        <v>2507</v>
      </c>
      <c r="C826" s="47" t="s">
        <v>9</v>
      </c>
      <c r="D826" s="48" t="s">
        <v>560</v>
      </c>
      <c r="E826" s="50">
        <v>4060</v>
      </c>
      <c r="F826" s="50">
        <v>4059</v>
      </c>
      <c r="G826" s="50">
        <v>1</v>
      </c>
    </row>
    <row r="827" spans="1:7" x14ac:dyDescent="0.25">
      <c r="A827" s="45">
        <v>42080</v>
      </c>
      <c r="B827" s="60">
        <v>3445</v>
      </c>
      <c r="C827" s="47" t="s">
        <v>9</v>
      </c>
      <c r="D827" s="48" t="s">
        <v>561</v>
      </c>
      <c r="E827" s="50">
        <v>13366</v>
      </c>
      <c r="F827" s="50">
        <v>10135.883333333333</v>
      </c>
      <c r="G827" s="50">
        <v>3230.1166666666668</v>
      </c>
    </row>
    <row r="828" spans="1:7" x14ac:dyDescent="0.25">
      <c r="A828" s="45">
        <v>42787</v>
      </c>
      <c r="B828" s="60">
        <v>4567</v>
      </c>
      <c r="C828" s="47" t="s">
        <v>9</v>
      </c>
      <c r="D828" s="48" t="s">
        <v>72</v>
      </c>
      <c r="E828" s="50">
        <v>5929.5</v>
      </c>
      <c r="F828" s="50">
        <v>3360.05</v>
      </c>
      <c r="G828" s="50">
        <v>2569.4499999999998</v>
      </c>
    </row>
    <row r="829" spans="1:7" x14ac:dyDescent="0.25">
      <c r="A829" s="45">
        <v>42787</v>
      </c>
      <c r="B829" s="60">
        <v>4569</v>
      </c>
      <c r="C829" s="47" t="s">
        <v>9</v>
      </c>
      <c r="D829" s="48" t="s">
        <v>72</v>
      </c>
      <c r="E829" s="50">
        <v>5929.5</v>
      </c>
      <c r="F829" s="50">
        <v>3360.05</v>
      </c>
      <c r="G829" s="50">
        <v>2569.4499999999998</v>
      </c>
    </row>
    <row r="830" spans="1:7" x14ac:dyDescent="0.25">
      <c r="A830" s="45">
        <v>42787</v>
      </c>
      <c r="B830" s="60">
        <v>4563</v>
      </c>
      <c r="C830" s="47" t="s">
        <v>9</v>
      </c>
      <c r="D830" s="48" t="s">
        <v>72</v>
      </c>
      <c r="E830" s="50">
        <v>5929.5</v>
      </c>
      <c r="F830" s="50">
        <v>3360.05</v>
      </c>
      <c r="G830" s="50">
        <v>2569.4499999999998</v>
      </c>
    </row>
    <row r="831" spans="1:7" x14ac:dyDescent="0.25">
      <c r="A831" s="45">
        <v>37991</v>
      </c>
      <c r="B831" s="60">
        <v>856</v>
      </c>
      <c r="C831" s="47" t="s">
        <v>9</v>
      </c>
      <c r="D831" s="48" t="s">
        <v>562</v>
      </c>
      <c r="E831" s="50">
        <v>1</v>
      </c>
      <c r="F831" s="50">
        <v>0</v>
      </c>
      <c r="G831" s="50">
        <v>1</v>
      </c>
    </row>
    <row r="832" spans="1:7" x14ac:dyDescent="0.25">
      <c r="A832" s="45">
        <v>42552</v>
      </c>
      <c r="B832" s="60">
        <v>3999</v>
      </c>
      <c r="C832" s="47" t="s">
        <v>9</v>
      </c>
      <c r="D832" s="48" t="s">
        <v>563</v>
      </c>
      <c r="E832" s="50">
        <v>1</v>
      </c>
      <c r="F832" s="50">
        <v>0</v>
      </c>
      <c r="G832" s="50">
        <v>1</v>
      </c>
    </row>
    <row r="833" spans="1:7" x14ac:dyDescent="0.25">
      <c r="A833" s="45">
        <v>42782</v>
      </c>
      <c r="B833" s="60">
        <v>4544</v>
      </c>
      <c r="C833" s="47" t="s">
        <v>9</v>
      </c>
      <c r="D833" s="48" t="s">
        <v>127</v>
      </c>
      <c r="E833" s="50">
        <v>24190</v>
      </c>
      <c r="F833" s="50">
        <v>13707.666666666668</v>
      </c>
      <c r="G833" s="50">
        <v>10482.333333333332</v>
      </c>
    </row>
    <row r="834" spans="1:7" x14ac:dyDescent="0.25">
      <c r="A834" s="45">
        <v>42782</v>
      </c>
      <c r="B834" s="60">
        <v>4545</v>
      </c>
      <c r="C834" s="47" t="s">
        <v>9</v>
      </c>
      <c r="D834" s="48" t="s">
        <v>127</v>
      </c>
      <c r="E834" s="50">
        <v>24190</v>
      </c>
      <c r="F834" s="50">
        <v>13707.666666666668</v>
      </c>
      <c r="G834" s="50">
        <v>10482.333333333332</v>
      </c>
    </row>
    <row r="835" spans="1:7" x14ac:dyDescent="0.25">
      <c r="A835" s="45">
        <v>42782</v>
      </c>
      <c r="B835" s="60">
        <v>4546</v>
      </c>
      <c r="C835" s="47" t="s">
        <v>9</v>
      </c>
      <c r="D835" s="48" t="s">
        <v>127</v>
      </c>
      <c r="E835" s="50">
        <v>24190</v>
      </c>
      <c r="F835" s="50">
        <v>13707.666666666668</v>
      </c>
      <c r="G835" s="50">
        <v>10482.333333333332</v>
      </c>
    </row>
    <row r="836" spans="1:7" x14ac:dyDescent="0.25">
      <c r="A836" s="45">
        <v>42782</v>
      </c>
      <c r="B836" s="60">
        <v>4547</v>
      </c>
      <c r="C836" s="47" t="s">
        <v>9</v>
      </c>
      <c r="D836" s="48" t="s">
        <v>127</v>
      </c>
      <c r="E836" s="50">
        <v>24190</v>
      </c>
      <c r="F836" s="50">
        <v>13707.666666666668</v>
      </c>
      <c r="G836" s="50">
        <v>10482.333333333332</v>
      </c>
    </row>
    <row r="837" spans="1:7" x14ac:dyDescent="0.25">
      <c r="A837" s="45">
        <v>41700</v>
      </c>
      <c r="B837" s="60">
        <v>3136</v>
      </c>
      <c r="C837" s="47" t="s">
        <v>9</v>
      </c>
      <c r="D837" s="48" t="s">
        <v>564</v>
      </c>
      <c r="E837" s="50">
        <v>15930</v>
      </c>
      <c r="F837" s="50">
        <v>13673.25</v>
      </c>
      <c r="G837" s="50">
        <v>2256.75</v>
      </c>
    </row>
    <row r="838" spans="1:7" x14ac:dyDescent="0.25">
      <c r="A838" s="65">
        <v>42733</v>
      </c>
      <c r="B838" s="85">
        <v>4427</v>
      </c>
      <c r="C838" s="47" t="s">
        <v>9</v>
      </c>
      <c r="D838" s="48" t="s">
        <v>565</v>
      </c>
      <c r="E838" s="49">
        <v>699212</v>
      </c>
      <c r="F838" s="50">
        <v>699212</v>
      </c>
      <c r="G838" s="49">
        <v>1</v>
      </c>
    </row>
    <row r="839" spans="1:7" x14ac:dyDescent="0.25">
      <c r="A839" s="45">
        <v>41421</v>
      </c>
      <c r="B839" s="60">
        <v>3054</v>
      </c>
      <c r="C839" s="47" t="s">
        <v>9</v>
      </c>
      <c r="D839" s="48" t="s">
        <v>239</v>
      </c>
      <c r="E839" s="50">
        <v>25388.9</v>
      </c>
      <c r="F839" s="50">
        <f>[1]RR.hh.!K1</f>
        <v>25387.9</v>
      </c>
      <c r="G839" s="75">
        <f>[1]RR.hh.!L1</f>
        <v>1</v>
      </c>
    </row>
    <row r="840" spans="1:7" x14ac:dyDescent="0.25">
      <c r="A840" s="45">
        <v>42677</v>
      </c>
      <c r="B840" s="60">
        <v>4386</v>
      </c>
      <c r="C840" s="47" t="s">
        <v>9</v>
      </c>
      <c r="D840" s="48" t="s">
        <v>59</v>
      </c>
      <c r="E840" s="50">
        <v>6608</v>
      </c>
      <c r="F840" s="50">
        <f>[1]RR.hh.!K2</f>
        <v>3909.7333333333331</v>
      </c>
      <c r="G840" s="75">
        <f>[1]RR.hh.!L2</f>
        <v>2698.2666666666669</v>
      </c>
    </row>
    <row r="841" spans="1:7" x14ac:dyDescent="0.25">
      <c r="A841" s="45">
        <v>42677</v>
      </c>
      <c r="B841" s="60">
        <v>4388</v>
      </c>
      <c r="C841" s="47" t="s">
        <v>9</v>
      </c>
      <c r="D841" s="48" t="s">
        <v>59</v>
      </c>
      <c r="E841" s="50">
        <v>6608</v>
      </c>
      <c r="F841" s="50">
        <f>[1]RR.hh.!K3</f>
        <v>3909.7333333333331</v>
      </c>
      <c r="G841" s="75">
        <f>[1]RR.hh.!L3</f>
        <v>2698.2666666666669</v>
      </c>
    </row>
    <row r="842" spans="1:7" x14ac:dyDescent="0.25">
      <c r="A842" s="45">
        <v>42677</v>
      </c>
      <c r="B842" s="60">
        <v>4382</v>
      </c>
      <c r="C842" s="47" t="s">
        <v>9</v>
      </c>
      <c r="D842" s="48" t="s">
        <v>59</v>
      </c>
      <c r="E842" s="50">
        <v>6608</v>
      </c>
      <c r="F842" s="50">
        <f>[1]RR.hh.!K4</f>
        <v>3909.7333333333331</v>
      </c>
      <c r="G842" s="75">
        <f>[1]RR.hh.!L4</f>
        <v>2698.2666666666669</v>
      </c>
    </row>
    <row r="843" spans="1:7" x14ac:dyDescent="0.25">
      <c r="A843" s="45">
        <v>43762</v>
      </c>
      <c r="B843" s="60">
        <v>5301</v>
      </c>
      <c r="C843" s="47" t="s">
        <v>9</v>
      </c>
      <c r="D843" s="48" t="s">
        <v>566</v>
      </c>
      <c r="E843" s="50">
        <v>7670</v>
      </c>
      <c r="F843" s="50">
        <f>[1]RR.hh.!K5</f>
        <v>2301</v>
      </c>
      <c r="G843" s="75">
        <f>[1]RR.hh.!L5</f>
        <v>5369</v>
      </c>
    </row>
    <row r="844" spans="1:7" x14ac:dyDescent="0.25">
      <c r="A844" s="45">
        <v>40360</v>
      </c>
      <c r="B844" s="60">
        <v>2652</v>
      </c>
      <c r="C844" s="47" t="s">
        <v>9</v>
      </c>
      <c r="D844" s="48" t="s">
        <v>289</v>
      </c>
      <c r="E844" s="50">
        <v>5916</v>
      </c>
      <c r="F844" s="50">
        <f>[1]RR.hh.!K6</f>
        <v>5915</v>
      </c>
      <c r="G844" s="75">
        <f>[1]RR.hh.!L6</f>
        <v>1</v>
      </c>
    </row>
    <row r="845" spans="1:7" x14ac:dyDescent="0.25">
      <c r="A845" s="45">
        <v>43616</v>
      </c>
      <c r="B845" s="60">
        <v>5252</v>
      </c>
      <c r="C845" s="47" t="s">
        <v>9</v>
      </c>
      <c r="D845" s="48" t="s">
        <v>567</v>
      </c>
      <c r="E845" s="50">
        <v>19900</v>
      </c>
      <c r="F845" s="50">
        <f>[1]RR.hh.!K7</f>
        <v>19900</v>
      </c>
      <c r="G845" s="75">
        <f>[1]RR.hh.!L7</f>
        <v>1</v>
      </c>
    </row>
    <row r="846" spans="1:7" x14ac:dyDescent="0.25">
      <c r="A846" s="45">
        <v>38108</v>
      </c>
      <c r="B846" s="60">
        <v>1378</v>
      </c>
      <c r="C846" s="47" t="s">
        <v>9</v>
      </c>
      <c r="D846" s="48" t="s">
        <v>568</v>
      </c>
      <c r="E846" s="50">
        <v>1</v>
      </c>
      <c r="F846" s="50">
        <f>[1]RR.hh.!K8</f>
        <v>0</v>
      </c>
      <c r="G846" s="75">
        <f>[1]RR.hh.!L8</f>
        <v>1</v>
      </c>
    </row>
    <row r="847" spans="1:7" x14ac:dyDescent="0.25">
      <c r="A847" s="45"/>
      <c r="B847" s="60"/>
      <c r="C847" s="47"/>
      <c r="D847" s="48"/>
      <c r="E847" s="50"/>
      <c r="F847" s="50"/>
      <c r="G847" s="50"/>
    </row>
    <row r="849" spans="1:7" x14ac:dyDescent="0.25">
      <c r="A849" s="57" t="s">
        <v>31</v>
      </c>
      <c r="B849" s="212" t="s">
        <v>595</v>
      </c>
      <c r="C849" s="212"/>
      <c r="E849" s="59"/>
      <c r="F849" s="59"/>
      <c r="G849" s="56"/>
    </row>
    <row r="850" spans="1:7" ht="12.75" x14ac:dyDescent="0.2">
      <c r="A850" s="215" t="s">
        <v>1</v>
      </c>
      <c r="B850" s="215"/>
      <c r="C850" s="215"/>
      <c r="D850" s="215"/>
      <c r="E850" s="215"/>
      <c r="F850" s="215"/>
      <c r="G850" s="215"/>
    </row>
    <row r="851" spans="1:7" ht="31.5" x14ac:dyDescent="0.2">
      <c r="A851" s="28" t="s">
        <v>2</v>
      </c>
      <c r="B851" s="29" t="s">
        <v>3</v>
      </c>
      <c r="C851" s="30" t="s">
        <v>4</v>
      </c>
      <c r="D851" s="29" t="s">
        <v>5</v>
      </c>
      <c r="E851" s="31" t="s">
        <v>6</v>
      </c>
      <c r="F851" s="32" t="s">
        <v>7</v>
      </c>
      <c r="G851" s="32" t="s">
        <v>8</v>
      </c>
    </row>
    <row r="852" spans="1:7" x14ac:dyDescent="0.25">
      <c r="A852" s="45">
        <v>42080</v>
      </c>
      <c r="B852" s="60">
        <v>3599</v>
      </c>
      <c r="C852" s="47" t="s">
        <v>9</v>
      </c>
      <c r="D852" s="48" t="s">
        <v>570</v>
      </c>
      <c r="E852" s="50">
        <v>1</v>
      </c>
      <c r="F852" s="50">
        <v>0</v>
      </c>
      <c r="G852" s="50">
        <v>1</v>
      </c>
    </row>
    <row r="853" spans="1:7" x14ac:dyDescent="0.25">
      <c r="A853" s="45">
        <v>37991</v>
      </c>
      <c r="B853" s="60">
        <v>657</v>
      </c>
      <c r="C853" s="47" t="s">
        <v>9</v>
      </c>
      <c r="D853" s="48" t="s">
        <v>571</v>
      </c>
      <c r="E853" s="50">
        <v>1</v>
      </c>
      <c r="F853" s="50">
        <v>0</v>
      </c>
      <c r="G853" s="50">
        <v>1</v>
      </c>
    </row>
    <row r="854" spans="1:7" x14ac:dyDescent="0.25">
      <c r="A854" s="45">
        <v>38108</v>
      </c>
      <c r="B854" s="60">
        <v>3252</v>
      </c>
      <c r="C854" s="47" t="s">
        <v>9</v>
      </c>
      <c r="D854" s="48" t="s">
        <v>572</v>
      </c>
      <c r="E854" s="50">
        <v>5646.3</v>
      </c>
      <c r="F854" s="50">
        <v>4187.6725000000006</v>
      </c>
      <c r="G854" s="50">
        <v>1458.6274999999996</v>
      </c>
    </row>
    <row r="855" spans="1:7" x14ac:dyDescent="0.25">
      <c r="A855" s="45">
        <v>42136</v>
      </c>
      <c r="B855" s="60">
        <v>4613</v>
      </c>
      <c r="C855" s="47" t="s">
        <v>9</v>
      </c>
      <c r="D855" s="48" t="s">
        <v>573</v>
      </c>
      <c r="E855" s="50">
        <v>1</v>
      </c>
      <c r="F855" s="50">
        <v>0</v>
      </c>
      <c r="G855" s="50">
        <v>1</v>
      </c>
    </row>
    <row r="856" spans="1:7" x14ac:dyDescent="0.25">
      <c r="A856" s="45">
        <v>38108</v>
      </c>
      <c r="B856" s="60">
        <v>216</v>
      </c>
      <c r="C856" s="47" t="s">
        <v>9</v>
      </c>
      <c r="D856" s="48" t="s">
        <v>574</v>
      </c>
      <c r="E856" s="50">
        <v>1</v>
      </c>
      <c r="F856" s="50">
        <v>0</v>
      </c>
      <c r="G856" s="50">
        <v>1</v>
      </c>
    </row>
    <row r="857" spans="1:7" x14ac:dyDescent="0.25">
      <c r="A857" s="45">
        <v>38108</v>
      </c>
      <c r="B857" s="60">
        <v>221</v>
      </c>
      <c r="C857" s="47" t="s">
        <v>9</v>
      </c>
      <c r="D857" s="48" t="s">
        <v>42</v>
      </c>
      <c r="E857" s="50">
        <v>1</v>
      </c>
      <c r="F857" s="50">
        <v>0</v>
      </c>
      <c r="G857" s="50">
        <v>1</v>
      </c>
    </row>
    <row r="858" spans="1:7" x14ac:dyDescent="0.25">
      <c r="A858" s="45">
        <v>38108</v>
      </c>
      <c r="B858" s="60">
        <v>224</v>
      </c>
      <c r="C858" s="47" t="s">
        <v>9</v>
      </c>
      <c r="D858" s="48" t="s">
        <v>42</v>
      </c>
      <c r="E858" s="50">
        <v>9794</v>
      </c>
      <c r="F858" s="50">
        <v>6855.7999999999993</v>
      </c>
      <c r="G858" s="50">
        <v>2938.2000000000007</v>
      </c>
    </row>
    <row r="859" spans="1:7" x14ac:dyDescent="0.25">
      <c r="A859" s="45">
        <v>42286</v>
      </c>
      <c r="B859" s="60">
        <v>3883</v>
      </c>
      <c r="C859" s="47" t="s">
        <v>9</v>
      </c>
      <c r="D859" s="48" t="s">
        <v>575</v>
      </c>
      <c r="E859" s="50">
        <v>9794</v>
      </c>
      <c r="F859" s="50">
        <v>6855.7999999999993</v>
      </c>
      <c r="G859" s="50">
        <v>2938.2000000000007</v>
      </c>
    </row>
    <row r="860" spans="1:7" x14ac:dyDescent="0.25">
      <c r="A860" s="45">
        <v>42286</v>
      </c>
      <c r="B860" s="60">
        <v>3884</v>
      </c>
      <c r="C860" s="47" t="s">
        <v>9</v>
      </c>
      <c r="D860" s="48" t="s">
        <v>576</v>
      </c>
      <c r="E860" s="50">
        <v>4850</v>
      </c>
      <c r="F860" s="50">
        <v>2505.833333333333</v>
      </c>
      <c r="G860" s="50">
        <v>2344.166666666667</v>
      </c>
    </row>
    <row r="861" spans="1:7" x14ac:dyDescent="0.25">
      <c r="A861" s="45">
        <v>42969</v>
      </c>
      <c r="B861" s="60">
        <v>4728</v>
      </c>
      <c r="C861" s="47" t="s">
        <v>9</v>
      </c>
      <c r="D861" s="48" t="s">
        <v>577</v>
      </c>
      <c r="E861" s="50">
        <v>4850</v>
      </c>
      <c r="F861" s="50">
        <v>2505.833333333333</v>
      </c>
      <c r="G861" s="50">
        <v>2344.166666666667</v>
      </c>
    </row>
    <row r="862" spans="1:7" x14ac:dyDescent="0.25">
      <c r="A862" s="45">
        <v>42969</v>
      </c>
      <c r="B862" s="60">
        <v>4740</v>
      </c>
      <c r="C862" s="47" t="s">
        <v>9</v>
      </c>
      <c r="D862" s="48" t="s">
        <v>578</v>
      </c>
      <c r="E862" s="50">
        <v>4428.54</v>
      </c>
      <c r="F862" s="50">
        <v>3358.3094999999998</v>
      </c>
      <c r="G862" s="50">
        <v>1070.2305000000001</v>
      </c>
    </row>
    <row r="863" spans="1:7" x14ac:dyDescent="0.25">
      <c r="A863" s="45">
        <v>42087</v>
      </c>
      <c r="B863" s="60">
        <v>3469</v>
      </c>
      <c r="C863" s="47" t="s">
        <v>9</v>
      </c>
      <c r="D863" s="48" t="s">
        <v>579</v>
      </c>
      <c r="E863" s="50">
        <v>35754</v>
      </c>
      <c r="F863" s="50">
        <v>35753</v>
      </c>
      <c r="G863" s="50">
        <v>1</v>
      </c>
    </row>
    <row r="864" spans="1:7" x14ac:dyDescent="0.25">
      <c r="A864" s="45">
        <v>42864</v>
      </c>
      <c r="B864" s="60">
        <v>4679</v>
      </c>
      <c r="C864" s="47" t="s">
        <v>9</v>
      </c>
      <c r="D864" s="48" t="s">
        <v>580</v>
      </c>
      <c r="E864" s="50">
        <v>7233.4</v>
      </c>
      <c r="F864" s="50">
        <v>4159.2049999999999</v>
      </c>
      <c r="G864" s="50">
        <v>3074.1949999999997</v>
      </c>
    </row>
    <row r="865" spans="1:7" x14ac:dyDescent="0.25">
      <c r="A865" s="45">
        <v>42753</v>
      </c>
      <c r="B865" s="60">
        <v>4444</v>
      </c>
      <c r="C865" s="47" t="s">
        <v>9</v>
      </c>
      <c r="D865" s="48" t="s">
        <v>90</v>
      </c>
      <c r="E865" s="50">
        <v>7233.4</v>
      </c>
      <c r="F865" s="50">
        <v>4159.2049999999999</v>
      </c>
      <c r="G865" s="50">
        <v>3074.1949999999997</v>
      </c>
    </row>
    <row r="866" spans="1:7" x14ac:dyDescent="0.25">
      <c r="A866" s="45">
        <v>42753</v>
      </c>
      <c r="B866" s="60">
        <v>4445</v>
      </c>
      <c r="C866" s="47" t="s">
        <v>9</v>
      </c>
      <c r="D866" s="48" t="s">
        <v>90</v>
      </c>
      <c r="E866" s="50">
        <v>32810</v>
      </c>
      <c r="F866" s="50">
        <v>32809</v>
      </c>
      <c r="G866" s="50">
        <v>1</v>
      </c>
    </row>
    <row r="867" spans="1:7" x14ac:dyDescent="0.25">
      <c r="A867" s="45">
        <v>42087</v>
      </c>
      <c r="B867" s="60">
        <v>3398</v>
      </c>
      <c r="C867" s="47" t="s">
        <v>9</v>
      </c>
      <c r="D867" s="48" t="s">
        <v>581</v>
      </c>
      <c r="E867" s="50">
        <v>32035</v>
      </c>
      <c r="F867" s="50">
        <v>32034</v>
      </c>
      <c r="G867" s="50">
        <v>1</v>
      </c>
    </row>
    <row r="868" spans="1:7" x14ac:dyDescent="0.25">
      <c r="A868" s="45">
        <v>42008</v>
      </c>
      <c r="B868" s="60">
        <v>3579</v>
      </c>
      <c r="C868" s="47" t="s">
        <v>9</v>
      </c>
      <c r="D868" s="48" t="s">
        <v>582</v>
      </c>
      <c r="E868" s="50">
        <v>26442.57</v>
      </c>
      <c r="F868" s="50">
        <v>26441.57</v>
      </c>
      <c r="G868" s="50">
        <v>1</v>
      </c>
    </row>
    <row r="869" spans="1:7" x14ac:dyDescent="0.25">
      <c r="A869" s="45">
        <v>41859</v>
      </c>
      <c r="B869" s="60">
        <v>3189</v>
      </c>
      <c r="C869" s="47" t="s">
        <v>9</v>
      </c>
      <c r="D869" s="48" t="s">
        <v>583</v>
      </c>
      <c r="E869" s="50">
        <v>5428</v>
      </c>
      <c r="F869" s="50">
        <v>4116.2333333333327</v>
      </c>
      <c r="G869" s="50">
        <v>1311.7666666666673</v>
      </c>
    </row>
    <row r="870" spans="1:7" x14ac:dyDescent="0.25">
      <c r="A870" s="45">
        <v>42089</v>
      </c>
      <c r="B870" s="60">
        <v>3480</v>
      </c>
      <c r="C870" s="47" t="s">
        <v>9</v>
      </c>
      <c r="D870" s="48" t="s">
        <v>584</v>
      </c>
      <c r="E870" s="50">
        <v>1</v>
      </c>
      <c r="F870" s="76">
        <v>0</v>
      </c>
      <c r="G870" s="50">
        <v>1</v>
      </c>
    </row>
    <row r="871" spans="1:7" x14ac:dyDescent="0.25">
      <c r="A871" s="45">
        <v>38108</v>
      </c>
      <c r="B871" s="60">
        <v>648</v>
      </c>
      <c r="C871" s="47" t="s">
        <v>9</v>
      </c>
      <c r="D871" s="48" t="s">
        <v>585</v>
      </c>
      <c r="E871" s="50">
        <v>22538</v>
      </c>
      <c r="F871" s="50">
        <v>22537</v>
      </c>
      <c r="G871" s="50">
        <v>1</v>
      </c>
    </row>
    <row r="872" spans="1:7" x14ac:dyDescent="0.25">
      <c r="A872" s="45">
        <v>42087</v>
      </c>
      <c r="B872" s="60">
        <v>3399</v>
      </c>
      <c r="C872" s="47" t="s">
        <v>9</v>
      </c>
      <c r="D872" s="48" t="s">
        <v>586</v>
      </c>
      <c r="E872" s="50">
        <v>5664</v>
      </c>
      <c r="F872" s="50">
        <v>5663</v>
      </c>
      <c r="G872" s="50">
        <v>1</v>
      </c>
    </row>
    <row r="873" spans="1:7" x14ac:dyDescent="0.25">
      <c r="A873" s="45">
        <v>42887</v>
      </c>
      <c r="B873" s="60">
        <v>4754</v>
      </c>
      <c r="C873" s="47" t="s">
        <v>9</v>
      </c>
      <c r="D873" s="48" t="s">
        <v>262</v>
      </c>
      <c r="E873" s="50">
        <v>7900</v>
      </c>
      <c r="F873" s="50">
        <v>7899</v>
      </c>
      <c r="G873" s="50">
        <v>1</v>
      </c>
    </row>
    <row r="874" spans="1:7" x14ac:dyDescent="0.25">
      <c r="A874" s="45">
        <v>42087</v>
      </c>
      <c r="B874" s="60">
        <v>3396</v>
      </c>
      <c r="C874" s="47" t="s">
        <v>9</v>
      </c>
      <c r="D874" s="48" t="s">
        <v>587</v>
      </c>
      <c r="E874" s="50">
        <v>5295.8</v>
      </c>
      <c r="F874" s="50">
        <v>5294.8</v>
      </c>
      <c r="G874" s="50">
        <v>1</v>
      </c>
    </row>
    <row r="875" spans="1:7" x14ac:dyDescent="0.25">
      <c r="A875" s="45">
        <v>41421</v>
      </c>
      <c r="B875" s="60">
        <v>3070</v>
      </c>
      <c r="C875" s="47" t="s">
        <v>9</v>
      </c>
      <c r="D875" s="48" t="s">
        <v>588</v>
      </c>
      <c r="E875" s="50">
        <v>6780</v>
      </c>
      <c r="F875" s="50">
        <v>6779</v>
      </c>
      <c r="G875" s="50">
        <v>1</v>
      </c>
    </row>
    <row r="876" spans="1:7" x14ac:dyDescent="0.25">
      <c r="A876" s="45">
        <v>41057</v>
      </c>
      <c r="B876" s="60">
        <v>2861</v>
      </c>
      <c r="C876" s="47" t="s">
        <v>9</v>
      </c>
      <c r="D876" s="48" t="s">
        <v>589</v>
      </c>
      <c r="E876" s="50">
        <v>6900</v>
      </c>
      <c r="F876" s="50">
        <v>6899</v>
      </c>
      <c r="G876" s="50">
        <v>1</v>
      </c>
    </row>
    <row r="877" spans="1:7" x14ac:dyDescent="0.25">
      <c r="A877" s="45">
        <v>42119</v>
      </c>
      <c r="B877" s="60">
        <v>3627</v>
      </c>
      <c r="C877" s="47" t="s">
        <v>9</v>
      </c>
      <c r="D877" s="48" t="s">
        <v>590</v>
      </c>
      <c r="E877" s="50">
        <v>11804.79</v>
      </c>
      <c r="F877" s="50">
        <v>11802.79</v>
      </c>
      <c r="G877" s="50">
        <v>1</v>
      </c>
    </row>
    <row r="878" spans="1:7" x14ac:dyDescent="0.25">
      <c r="A878" s="45">
        <v>42552</v>
      </c>
      <c r="B878" s="60">
        <v>3958</v>
      </c>
      <c r="C878" s="47" t="s">
        <v>9</v>
      </c>
      <c r="D878" s="48" t="s">
        <v>591</v>
      </c>
      <c r="E878" s="50">
        <v>31999.99</v>
      </c>
      <c r="F878" s="50">
        <v>31998.99</v>
      </c>
      <c r="G878" s="50">
        <v>1</v>
      </c>
    </row>
    <row r="879" spans="1:7" x14ac:dyDescent="0.25">
      <c r="A879" s="45">
        <v>42668</v>
      </c>
      <c r="B879" s="60">
        <v>4282</v>
      </c>
      <c r="C879" s="47" t="s">
        <v>9</v>
      </c>
      <c r="D879" s="48" t="s">
        <v>592</v>
      </c>
      <c r="E879" s="50">
        <v>5369</v>
      </c>
      <c r="F879" s="50">
        <v>4071.4916666666668</v>
      </c>
      <c r="G879" s="50">
        <v>1297.5083333333332</v>
      </c>
    </row>
    <row r="880" spans="1:7" x14ac:dyDescent="0.25">
      <c r="A880" s="45">
        <v>42089</v>
      </c>
      <c r="B880" s="60">
        <v>3482</v>
      </c>
      <c r="C880" s="47" t="s">
        <v>9</v>
      </c>
      <c r="D880" s="48" t="s">
        <v>593</v>
      </c>
      <c r="E880" s="50">
        <v>5929.5</v>
      </c>
      <c r="F880" s="50">
        <v>2964.75</v>
      </c>
      <c r="G880" s="50">
        <v>2964.75</v>
      </c>
    </row>
    <row r="881" spans="1:7" x14ac:dyDescent="0.25">
      <c r="A881" s="45">
        <v>43010</v>
      </c>
      <c r="B881" s="60">
        <v>4774</v>
      </c>
      <c r="C881" s="47" t="s">
        <v>9</v>
      </c>
      <c r="D881" s="48" t="s">
        <v>241</v>
      </c>
      <c r="E881" s="50">
        <v>5929.5</v>
      </c>
      <c r="F881" s="50">
        <v>2964.75</v>
      </c>
      <c r="G881" s="50">
        <v>2964.75</v>
      </c>
    </row>
    <row r="882" spans="1:7" x14ac:dyDescent="0.25">
      <c r="A882" s="45">
        <v>43010</v>
      </c>
      <c r="B882" s="60">
        <v>4775</v>
      </c>
      <c r="C882" s="47" t="s">
        <v>9</v>
      </c>
      <c r="D882" s="48" t="s">
        <v>241</v>
      </c>
      <c r="E882" s="50">
        <v>5929.5</v>
      </c>
      <c r="F882" s="50">
        <v>2964.75</v>
      </c>
      <c r="G882" s="50">
        <v>2964.75</v>
      </c>
    </row>
    <row r="883" spans="1:7" x14ac:dyDescent="0.25">
      <c r="A883" s="45">
        <v>43010</v>
      </c>
      <c r="B883" s="60">
        <v>4776</v>
      </c>
      <c r="C883" s="47" t="s">
        <v>9</v>
      </c>
      <c r="D883" s="48" t="s">
        <v>241</v>
      </c>
      <c r="E883" s="50">
        <v>5929.5</v>
      </c>
      <c r="F883" s="50">
        <v>3360.05</v>
      </c>
      <c r="G883" s="50">
        <v>2569.4499999999998</v>
      </c>
    </row>
    <row r="884" spans="1:7" x14ac:dyDescent="0.25">
      <c r="A884" s="45">
        <v>42787</v>
      </c>
      <c r="B884" s="60">
        <v>4559</v>
      </c>
      <c r="C884" s="47" t="s">
        <v>9</v>
      </c>
      <c r="D884" s="48" t="s">
        <v>342</v>
      </c>
      <c r="E884" s="50">
        <v>790</v>
      </c>
      <c r="F884" s="50">
        <v>789</v>
      </c>
      <c r="G884" s="50">
        <v>1</v>
      </c>
    </row>
    <row r="885" spans="1:7" x14ac:dyDescent="0.25">
      <c r="A885" s="45">
        <v>41998</v>
      </c>
      <c r="B885" s="60">
        <v>3397</v>
      </c>
      <c r="C885" s="47" t="s">
        <v>9</v>
      </c>
      <c r="D885" s="48" t="s">
        <v>594</v>
      </c>
      <c r="E885" s="50"/>
      <c r="F885" s="50"/>
      <c r="G885" s="50"/>
    </row>
    <row r="887" spans="1:7" x14ac:dyDescent="0.25">
      <c r="A887" s="57" t="s">
        <v>31</v>
      </c>
      <c r="B887" s="212" t="s">
        <v>628</v>
      </c>
      <c r="C887" s="212"/>
      <c r="E887" s="59"/>
      <c r="F887" s="59"/>
      <c r="G887" s="56"/>
    </row>
    <row r="888" spans="1:7" ht="12.75" x14ac:dyDescent="0.2">
      <c r="A888" s="215" t="s">
        <v>1</v>
      </c>
      <c r="B888" s="215"/>
      <c r="C888" s="215"/>
      <c r="D888" s="215"/>
      <c r="E888" s="215"/>
      <c r="F888" s="215"/>
      <c r="G888" s="215"/>
    </row>
    <row r="889" spans="1:7" ht="31.5" x14ac:dyDescent="0.2">
      <c r="A889" s="28" t="s">
        <v>2</v>
      </c>
      <c r="B889" s="29" t="s">
        <v>3</v>
      </c>
      <c r="C889" s="30" t="s">
        <v>4</v>
      </c>
      <c r="D889" s="29" t="s">
        <v>5</v>
      </c>
      <c r="E889" s="31" t="s">
        <v>6</v>
      </c>
      <c r="F889" s="32" t="s">
        <v>7</v>
      </c>
      <c r="G889" s="32" t="s">
        <v>8</v>
      </c>
    </row>
    <row r="890" spans="1:7" x14ac:dyDescent="0.25">
      <c r="A890" s="45">
        <v>44564</v>
      </c>
      <c r="B890" s="60">
        <v>5384</v>
      </c>
      <c r="C890" s="47" t="s">
        <v>9</v>
      </c>
      <c r="D890" s="48" t="s">
        <v>596</v>
      </c>
      <c r="E890" s="50">
        <v>6195</v>
      </c>
      <c r="F890" s="50">
        <v>0</v>
      </c>
      <c r="G890" s="50">
        <v>6195</v>
      </c>
    </row>
    <row r="891" spans="1:7" x14ac:dyDescent="0.25">
      <c r="A891" s="45">
        <v>41240</v>
      </c>
      <c r="B891" s="60">
        <v>2954</v>
      </c>
      <c r="C891" s="47" t="s">
        <v>9</v>
      </c>
      <c r="D891" s="48" t="s">
        <v>597</v>
      </c>
      <c r="E891" s="50">
        <v>21495</v>
      </c>
      <c r="F891" s="50">
        <v>21315.875</v>
      </c>
      <c r="G891" s="50">
        <v>179.125</v>
      </c>
    </row>
    <row r="892" spans="1:7" x14ac:dyDescent="0.25">
      <c r="A892" s="45">
        <v>40185</v>
      </c>
      <c r="B892" s="60">
        <v>2516</v>
      </c>
      <c r="C892" s="47" t="s">
        <v>9</v>
      </c>
      <c r="D892" s="48" t="s">
        <v>598</v>
      </c>
      <c r="E892" s="50">
        <v>4988</v>
      </c>
      <c r="F892" s="50">
        <v>4987</v>
      </c>
      <c r="G892" s="50">
        <v>1</v>
      </c>
    </row>
    <row r="893" spans="1:7" x14ac:dyDescent="0.25">
      <c r="A893" s="45">
        <v>37991</v>
      </c>
      <c r="B893" s="60">
        <v>784</v>
      </c>
      <c r="C893" s="47" t="s">
        <v>9</v>
      </c>
      <c r="D893" s="48" t="s">
        <v>82</v>
      </c>
      <c r="E893" s="50">
        <v>1</v>
      </c>
      <c r="F893" s="50">
        <v>0</v>
      </c>
      <c r="G893" s="50">
        <v>1</v>
      </c>
    </row>
    <row r="894" spans="1:7" x14ac:dyDescent="0.25">
      <c r="A894" s="45">
        <v>40133</v>
      </c>
      <c r="B894" s="60">
        <v>1873</v>
      </c>
      <c r="C894" s="47" t="s">
        <v>9</v>
      </c>
      <c r="D894" s="48" t="s">
        <v>599</v>
      </c>
      <c r="E894" s="50">
        <v>7888</v>
      </c>
      <c r="F894" s="50">
        <v>7887</v>
      </c>
      <c r="G894" s="50">
        <v>1</v>
      </c>
    </row>
    <row r="895" spans="1:7" x14ac:dyDescent="0.25">
      <c r="A895" s="45">
        <v>40360</v>
      </c>
      <c r="B895" s="60">
        <v>2529</v>
      </c>
      <c r="C895" s="47" t="s">
        <v>9</v>
      </c>
      <c r="D895" s="48" t="s">
        <v>501</v>
      </c>
      <c r="E895" s="50">
        <v>4988</v>
      </c>
      <c r="F895" s="50">
        <v>4987</v>
      </c>
      <c r="G895" s="50">
        <v>1</v>
      </c>
    </row>
    <row r="896" spans="1:7" x14ac:dyDescent="0.25">
      <c r="A896" s="45">
        <v>37991</v>
      </c>
      <c r="B896" s="60">
        <v>226</v>
      </c>
      <c r="C896" s="47" t="s">
        <v>9</v>
      </c>
      <c r="D896" s="48" t="s">
        <v>42</v>
      </c>
      <c r="E896" s="50">
        <v>1</v>
      </c>
      <c r="F896" s="50">
        <v>0</v>
      </c>
      <c r="G896" s="50">
        <v>1</v>
      </c>
    </row>
    <row r="897" spans="1:7" x14ac:dyDescent="0.25">
      <c r="A897" s="45">
        <v>39478</v>
      </c>
      <c r="B897" s="60">
        <v>305</v>
      </c>
      <c r="C897" s="47" t="s">
        <v>9</v>
      </c>
      <c r="D897" s="48" t="s">
        <v>600</v>
      </c>
      <c r="E897" s="50">
        <v>4000</v>
      </c>
      <c r="F897" s="50">
        <v>3999</v>
      </c>
      <c r="G897" s="50">
        <v>1</v>
      </c>
    </row>
    <row r="898" spans="1:7" x14ac:dyDescent="0.25">
      <c r="A898" s="45">
        <v>42830</v>
      </c>
      <c r="B898" s="60">
        <v>4642</v>
      </c>
      <c r="C898" s="47" t="s">
        <v>9</v>
      </c>
      <c r="D898" s="48" t="s">
        <v>529</v>
      </c>
      <c r="E898" s="50">
        <v>50150</v>
      </c>
      <c r="F898" s="50">
        <v>27582.5</v>
      </c>
      <c r="G898" s="50">
        <v>22567.5</v>
      </c>
    </row>
    <row r="899" spans="1:7" x14ac:dyDescent="0.25">
      <c r="A899" s="45">
        <v>38108</v>
      </c>
      <c r="B899" s="60">
        <v>306</v>
      </c>
      <c r="C899" s="47" t="s">
        <v>9</v>
      </c>
      <c r="D899" s="48" t="s">
        <v>601</v>
      </c>
      <c r="E899" s="50">
        <v>1</v>
      </c>
      <c r="F899" s="50">
        <v>0</v>
      </c>
      <c r="G899" s="50">
        <v>1</v>
      </c>
    </row>
    <row r="900" spans="1:7" x14ac:dyDescent="0.25">
      <c r="A900" s="45">
        <v>43168</v>
      </c>
      <c r="B900" s="60">
        <v>4838</v>
      </c>
      <c r="C900" s="47" t="s">
        <v>9</v>
      </c>
      <c r="D900" s="48" t="s">
        <v>76</v>
      </c>
      <c r="E900" s="50">
        <v>35400</v>
      </c>
      <c r="F900" s="50">
        <v>35398</v>
      </c>
      <c r="G900" s="50">
        <v>1</v>
      </c>
    </row>
    <row r="901" spans="1:7" x14ac:dyDescent="0.25">
      <c r="A901" s="45">
        <v>42080</v>
      </c>
      <c r="B901" s="60">
        <v>3394</v>
      </c>
      <c r="C901" s="47" t="s">
        <v>9</v>
      </c>
      <c r="D901" s="48" t="s">
        <v>602</v>
      </c>
      <c r="E901" s="50">
        <v>31035</v>
      </c>
      <c r="F901" s="50">
        <v>31034</v>
      </c>
      <c r="G901" s="50">
        <v>1</v>
      </c>
    </row>
    <row r="902" spans="1:7" x14ac:dyDescent="0.25">
      <c r="A902" s="45">
        <v>42740</v>
      </c>
      <c r="B902" s="60">
        <v>4079</v>
      </c>
      <c r="C902" s="47" t="s">
        <v>9</v>
      </c>
      <c r="D902" s="48" t="s">
        <v>603</v>
      </c>
      <c r="E902" s="50">
        <v>74171.429999999993</v>
      </c>
      <c r="F902" s="50">
        <v>74170.429999999993</v>
      </c>
      <c r="G902" s="50">
        <v>1</v>
      </c>
    </row>
    <row r="903" spans="1:7" x14ac:dyDescent="0.25">
      <c r="A903" s="45">
        <v>39447</v>
      </c>
      <c r="B903" s="60">
        <v>637</v>
      </c>
      <c r="C903" s="47" t="s">
        <v>9</v>
      </c>
      <c r="D903" s="48" t="s">
        <v>604</v>
      </c>
      <c r="E903" s="50">
        <v>29988</v>
      </c>
      <c r="F903" s="50">
        <v>29987</v>
      </c>
      <c r="G903" s="50">
        <v>1</v>
      </c>
    </row>
    <row r="904" spans="1:7" x14ac:dyDescent="0.25">
      <c r="A904" s="45">
        <v>39891</v>
      </c>
      <c r="B904" s="60">
        <v>1609</v>
      </c>
      <c r="C904" s="47" t="s">
        <v>9</v>
      </c>
      <c r="D904" s="48" t="s">
        <v>605</v>
      </c>
      <c r="E904" s="50">
        <v>1</v>
      </c>
      <c r="F904" s="50">
        <v>0</v>
      </c>
      <c r="G904" s="50">
        <v>1</v>
      </c>
    </row>
    <row r="905" spans="1:7" x14ac:dyDescent="0.25">
      <c r="A905" s="45">
        <v>38108</v>
      </c>
      <c r="B905" s="60">
        <v>752</v>
      </c>
      <c r="C905" s="47" t="s">
        <v>9</v>
      </c>
      <c r="D905" s="48" t="s">
        <v>606</v>
      </c>
      <c r="E905" s="50">
        <v>1</v>
      </c>
      <c r="F905" s="50">
        <v>0</v>
      </c>
      <c r="G905" s="50">
        <v>1</v>
      </c>
    </row>
    <row r="906" spans="1:7" x14ac:dyDescent="0.25">
      <c r="A906" s="45">
        <v>40185</v>
      </c>
      <c r="B906" s="60">
        <v>2520</v>
      </c>
      <c r="C906" s="47" t="s">
        <v>9</v>
      </c>
      <c r="D906" s="48" t="s">
        <v>47</v>
      </c>
      <c r="E906" s="50">
        <v>13630</v>
      </c>
      <c r="F906" s="50">
        <v>13629</v>
      </c>
      <c r="G906" s="50">
        <v>1</v>
      </c>
    </row>
    <row r="907" spans="1:7" x14ac:dyDescent="0.25">
      <c r="A907" s="45">
        <v>40360</v>
      </c>
      <c r="B907" s="60">
        <v>2438</v>
      </c>
      <c r="C907" s="47" t="s">
        <v>9</v>
      </c>
      <c r="D907" s="48" t="s">
        <v>607</v>
      </c>
      <c r="E907" s="50">
        <v>7772</v>
      </c>
      <c r="F907" s="50">
        <v>7771</v>
      </c>
      <c r="G907" s="50">
        <v>1</v>
      </c>
    </row>
    <row r="908" spans="1:7" x14ac:dyDescent="0.25">
      <c r="A908" s="45">
        <v>40360</v>
      </c>
      <c r="B908" s="60">
        <v>2634</v>
      </c>
      <c r="C908" s="47" t="s">
        <v>9</v>
      </c>
      <c r="D908" s="48" t="s">
        <v>608</v>
      </c>
      <c r="E908" s="50">
        <v>7772</v>
      </c>
      <c r="F908" s="50">
        <v>7771</v>
      </c>
      <c r="G908" s="50">
        <v>1</v>
      </c>
    </row>
    <row r="909" spans="1:7" x14ac:dyDescent="0.25">
      <c r="A909" s="45">
        <v>42741</v>
      </c>
      <c r="B909" s="60">
        <v>4076</v>
      </c>
      <c r="C909" s="47" t="s">
        <v>9</v>
      </c>
      <c r="D909" s="48" t="s">
        <v>609</v>
      </c>
      <c r="E909" s="50">
        <v>45972.24</v>
      </c>
      <c r="F909" s="50">
        <v>45972.24</v>
      </c>
      <c r="G909" s="50">
        <v>1</v>
      </c>
    </row>
    <row r="910" spans="1:7" x14ac:dyDescent="0.25">
      <c r="A910" s="45">
        <v>42740</v>
      </c>
      <c r="B910" s="60">
        <v>4441</v>
      </c>
      <c r="C910" s="47" t="s">
        <v>9</v>
      </c>
      <c r="D910" s="48" t="s">
        <v>609</v>
      </c>
      <c r="E910" s="50">
        <f>38771.43+1.32</f>
        <v>38772.75</v>
      </c>
      <c r="F910" s="50">
        <v>38772.75</v>
      </c>
      <c r="G910" s="50">
        <v>1</v>
      </c>
    </row>
    <row r="911" spans="1:7" x14ac:dyDescent="0.25">
      <c r="A911" s="45">
        <v>41421</v>
      </c>
      <c r="B911" s="60">
        <v>3058</v>
      </c>
      <c r="C911" s="47" t="s">
        <v>9</v>
      </c>
      <c r="D911" s="48" t="s">
        <v>100</v>
      </c>
      <c r="E911" s="50">
        <v>5295.8</v>
      </c>
      <c r="F911" s="50">
        <v>5294.8</v>
      </c>
      <c r="G911" s="50">
        <v>1</v>
      </c>
    </row>
    <row r="912" spans="1:7" x14ac:dyDescent="0.25">
      <c r="A912" s="45">
        <v>43168</v>
      </c>
      <c r="B912" s="60">
        <v>4839</v>
      </c>
      <c r="C912" s="47" t="s">
        <v>9</v>
      </c>
      <c r="D912" s="48" t="s">
        <v>80</v>
      </c>
      <c r="E912" s="50">
        <v>6490</v>
      </c>
      <c r="F912" s="50">
        <v>6488</v>
      </c>
      <c r="G912" s="50">
        <v>2</v>
      </c>
    </row>
    <row r="913" spans="1:7" x14ac:dyDescent="0.25">
      <c r="A913" s="45">
        <v>37991</v>
      </c>
      <c r="B913" s="60">
        <v>433</v>
      </c>
      <c r="C913" s="47" t="s">
        <v>9</v>
      </c>
      <c r="D913" s="48" t="s">
        <v>610</v>
      </c>
      <c r="E913" s="50">
        <v>1</v>
      </c>
      <c r="F913" s="50">
        <v>0</v>
      </c>
      <c r="G913" s="50">
        <v>1</v>
      </c>
    </row>
    <row r="914" spans="1:7" x14ac:dyDescent="0.25">
      <c r="A914" s="45">
        <v>38108</v>
      </c>
      <c r="B914" s="60">
        <v>295</v>
      </c>
      <c r="C914" s="47" t="s">
        <v>9</v>
      </c>
      <c r="D914" s="48" t="s">
        <v>611</v>
      </c>
      <c r="E914" s="50">
        <v>1</v>
      </c>
      <c r="F914" s="50">
        <v>0</v>
      </c>
      <c r="G914" s="50">
        <v>1</v>
      </c>
    </row>
    <row r="915" spans="1:7" x14ac:dyDescent="0.25">
      <c r="A915" s="45">
        <v>40707</v>
      </c>
      <c r="B915" s="60">
        <v>2760</v>
      </c>
      <c r="C915" s="47" t="s">
        <v>9</v>
      </c>
      <c r="D915" s="48" t="s">
        <v>612</v>
      </c>
      <c r="E915" s="50">
        <v>1</v>
      </c>
      <c r="F915" s="50">
        <v>0</v>
      </c>
      <c r="G915" s="50">
        <v>1</v>
      </c>
    </row>
    <row r="916" spans="1:7" x14ac:dyDescent="0.25">
      <c r="A916" s="45">
        <v>42955</v>
      </c>
      <c r="B916" s="60">
        <v>4726</v>
      </c>
      <c r="C916" s="47" t="s">
        <v>9</v>
      </c>
      <c r="D916" s="48" t="s">
        <v>613</v>
      </c>
      <c r="E916" s="50">
        <v>26933.5</v>
      </c>
      <c r="F916" s="50">
        <v>26933.5</v>
      </c>
      <c r="G916" s="50">
        <v>1</v>
      </c>
    </row>
    <row r="917" spans="1:7" x14ac:dyDescent="0.25">
      <c r="A917" s="45">
        <v>42955</v>
      </c>
      <c r="B917" s="60">
        <v>4735</v>
      </c>
      <c r="C917" s="47" t="s">
        <v>9</v>
      </c>
      <c r="D917" s="48" t="s">
        <v>613</v>
      </c>
      <c r="E917" s="50">
        <v>26933.5</v>
      </c>
      <c r="F917" s="50">
        <v>26933.5</v>
      </c>
      <c r="G917" s="50">
        <v>1</v>
      </c>
    </row>
    <row r="918" spans="1:7" x14ac:dyDescent="0.25">
      <c r="A918" s="45">
        <v>42955</v>
      </c>
      <c r="B918" s="60">
        <v>4736</v>
      </c>
      <c r="C918" s="47" t="s">
        <v>9</v>
      </c>
      <c r="D918" s="48" t="s">
        <v>613</v>
      </c>
      <c r="E918" s="50">
        <v>26933.5</v>
      </c>
      <c r="F918" s="50">
        <v>26933.5</v>
      </c>
      <c r="G918" s="50">
        <v>1</v>
      </c>
    </row>
    <row r="919" spans="1:7" x14ac:dyDescent="0.25">
      <c r="A919" s="45">
        <v>42955</v>
      </c>
      <c r="B919" s="60">
        <v>4725</v>
      </c>
      <c r="C919" s="47" t="s">
        <v>9</v>
      </c>
      <c r="D919" s="48" t="s">
        <v>614</v>
      </c>
      <c r="E919" s="50">
        <v>26933.5</v>
      </c>
      <c r="F919" s="50">
        <v>26933.5</v>
      </c>
      <c r="G919" s="50">
        <v>1</v>
      </c>
    </row>
    <row r="920" spans="1:7" x14ac:dyDescent="0.25">
      <c r="A920" s="45">
        <v>40360</v>
      </c>
      <c r="B920" s="60">
        <v>2469</v>
      </c>
      <c r="C920" s="47" t="s">
        <v>9</v>
      </c>
      <c r="D920" s="48" t="s">
        <v>615</v>
      </c>
      <c r="E920" s="50">
        <v>4060</v>
      </c>
      <c r="F920" s="50">
        <v>4059</v>
      </c>
      <c r="G920" s="50">
        <v>1</v>
      </c>
    </row>
    <row r="921" spans="1:7" x14ac:dyDescent="0.25">
      <c r="A921" s="45">
        <v>38108</v>
      </c>
      <c r="B921" s="60">
        <v>661</v>
      </c>
      <c r="C921" s="47" t="s">
        <v>9</v>
      </c>
      <c r="D921" s="48" t="s">
        <v>616</v>
      </c>
      <c r="E921" s="50">
        <v>1</v>
      </c>
      <c r="F921" s="50">
        <v>0</v>
      </c>
      <c r="G921" s="50">
        <v>1</v>
      </c>
    </row>
    <row r="922" spans="1:7" x14ac:dyDescent="0.25">
      <c r="A922" s="45">
        <v>38108</v>
      </c>
      <c r="B922" s="60">
        <v>660</v>
      </c>
      <c r="C922" s="47" t="s">
        <v>9</v>
      </c>
      <c r="D922" s="48" t="s">
        <v>617</v>
      </c>
      <c r="E922" s="50">
        <v>1</v>
      </c>
      <c r="F922" s="50">
        <v>0</v>
      </c>
      <c r="G922" s="50">
        <v>1</v>
      </c>
    </row>
    <row r="923" spans="1:7" x14ac:dyDescent="0.25">
      <c r="A923" s="45">
        <v>37991</v>
      </c>
      <c r="B923" s="60">
        <v>376</v>
      </c>
      <c r="C923" s="47" t="s">
        <v>9</v>
      </c>
      <c r="D923" s="48" t="s">
        <v>618</v>
      </c>
      <c r="E923" s="50">
        <v>1</v>
      </c>
      <c r="F923" s="50">
        <v>0</v>
      </c>
      <c r="G923" s="50">
        <v>1</v>
      </c>
    </row>
    <row r="924" spans="1:7" x14ac:dyDescent="0.25">
      <c r="A924" s="45">
        <v>40360</v>
      </c>
      <c r="B924" s="60">
        <v>2563</v>
      </c>
      <c r="C924" s="47" t="s">
        <v>9</v>
      </c>
      <c r="D924" s="48" t="s">
        <v>189</v>
      </c>
      <c r="E924" s="50">
        <v>13688</v>
      </c>
      <c r="F924" s="50">
        <v>13687</v>
      </c>
      <c r="G924" s="50">
        <v>1</v>
      </c>
    </row>
    <row r="925" spans="1:7" x14ac:dyDescent="0.25">
      <c r="A925" s="45">
        <v>42080</v>
      </c>
      <c r="B925" s="60">
        <v>3421</v>
      </c>
      <c r="C925" s="47" t="s">
        <v>9</v>
      </c>
      <c r="D925" s="48" t="s">
        <v>619</v>
      </c>
      <c r="E925" s="50">
        <v>14317.2</v>
      </c>
      <c r="F925" s="50">
        <v>10857.210000000001</v>
      </c>
      <c r="G925" s="50">
        <v>3459.99</v>
      </c>
    </row>
    <row r="926" spans="1:7" x14ac:dyDescent="0.25">
      <c r="A926" s="45">
        <v>41313</v>
      </c>
      <c r="B926" s="60">
        <v>3127</v>
      </c>
      <c r="C926" s="47" t="s">
        <v>9</v>
      </c>
      <c r="D926" s="48" t="s">
        <v>620</v>
      </c>
      <c r="E926" s="50">
        <v>1</v>
      </c>
      <c r="F926" s="50">
        <v>0</v>
      </c>
      <c r="G926" s="50">
        <v>1</v>
      </c>
    </row>
    <row r="927" spans="1:7" x14ac:dyDescent="0.25">
      <c r="A927" s="45">
        <v>42040</v>
      </c>
      <c r="B927" s="60">
        <v>3650</v>
      </c>
      <c r="C927" s="47" t="s">
        <v>9</v>
      </c>
      <c r="D927" s="48" t="s">
        <v>621</v>
      </c>
      <c r="E927" s="50">
        <v>29446</v>
      </c>
      <c r="F927" s="50">
        <v>29445</v>
      </c>
      <c r="G927" s="50">
        <v>1</v>
      </c>
    </row>
    <row r="928" spans="1:7" x14ac:dyDescent="0.25">
      <c r="A928" s="45">
        <v>42040</v>
      </c>
      <c r="B928" s="60">
        <v>3649</v>
      </c>
      <c r="C928" s="47" t="s">
        <v>9</v>
      </c>
      <c r="D928" s="48" t="s">
        <v>622</v>
      </c>
      <c r="E928" s="50">
        <v>29446</v>
      </c>
      <c r="F928" s="50">
        <v>29445</v>
      </c>
      <c r="G928" s="50">
        <v>1</v>
      </c>
    </row>
    <row r="929" spans="1:7" x14ac:dyDescent="0.25">
      <c r="A929" s="45">
        <v>43228</v>
      </c>
      <c r="B929" s="60">
        <v>4874</v>
      </c>
      <c r="C929" s="47" t="s">
        <v>9</v>
      </c>
      <c r="D929" s="48" t="s">
        <v>139</v>
      </c>
      <c r="E929" s="50">
        <v>22117.919999999998</v>
      </c>
      <c r="F929" s="50">
        <v>9768.7479999999996</v>
      </c>
      <c r="G929" s="50">
        <v>12349.171999999999</v>
      </c>
    </row>
    <row r="930" spans="1:7" x14ac:dyDescent="0.25">
      <c r="A930" s="45">
        <v>42543</v>
      </c>
      <c r="B930" s="60">
        <v>4077</v>
      </c>
      <c r="C930" s="47" t="s">
        <v>9</v>
      </c>
      <c r="D930" s="48" t="s">
        <v>623</v>
      </c>
      <c r="E930" s="50">
        <v>295000</v>
      </c>
      <c r="F930" s="50">
        <v>186833.33333333334</v>
      </c>
      <c r="G930" s="50">
        <v>108166.66666666666</v>
      </c>
    </row>
    <row r="931" spans="1:7" x14ac:dyDescent="0.25">
      <c r="A931" s="45">
        <v>42740</v>
      </c>
      <c r="B931" s="60">
        <v>4535</v>
      </c>
      <c r="C931" s="47" t="s">
        <v>9</v>
      </c>
      <c r="D931" s="48" t="s">
        <v>624</v>
      </c>
      <c r="E931" s="50">
        <f>30753.33+0.25</f>
        <v>30753.58</v>
      </c>
      <c r="F931" s="50">
        <v>30753.58</v>
      </c>
      <c r="G931" s="50">
        <v>1</v>
      </c>
    </row>
    <row r="932" spans="1:7" x14ac:dyDescent="0.25">
      <c r="A932" s="45">
        <v>42740</v>
      </c>
      <c r="B932" s="60">
        <v>4532</v>
      </c>
      <c r="C932" s="47" t="s">
        <v>9</v>
      </c>
      <c r="D932" s="48" t="s">
        <v>625</v>
      </c>
      <c r="E932" s="50">
        <f>30753.33+0.25</f>
        <v>30753.58</v>
      </c>
      <c r="F932" s="50">
        <v>30753.58</v>
      </c>
      <c r="G932" s="50">
        <v>1</v>
      </c>
    </row>
    <row r="933" spans="1:7" x14ac:dyDescent="0.25">
      <c r="A933" s="45">
        <v>42740</v>
      </c>
      <c r="B933" s="60">
        <v>4533</v>
      </c>
      <c r="C933" s="47" t="s">
        <v>9</v>
      </c>
      <c r="D933" s="48" t="s">
        <v>625</v>
      </c>
      <c r="E933" s="50">
        <f>30753.33+0.25</f>
        <v>30753.58</v>
      </c>
      <c r="F933" s="50">
        <v>30753.58</v>
      </c>
      <c r="G933" s="50">
        <v>1</v>
      </c>
    </row>
    <row r="934" spans="1:7" x14ac:dyDescent="0.25">
      <c r="A934" s="45">
        <v>42740</v>
      </c>
      <c r="B934" s="60">
        <v>4534</v>
      </c>
      <c r="C934" s="47" t="s">
        <v>9</v>
      </c>
      <c r="D934" s="48" t="s">
        <v>625</v>
      </c>
      <c r="E934" s="50">
        <f>30753.33+0.25</f>
        <v>30753.58</v>
      </c>
      <c r="F934" s="50">
        <v>30753.58</v>
      </c>
      <c r="G934" s="50">
        <v>1</v>
      </c>
    </row>
    <row r="935" spans="1:7" x14ac:dyDescent="0.25">
      <c r="A935" s="45">
        <v>42741</v>
      </c>
      <c r="B935" s="60">
        <v>4505</v>
      </c>
      <c r="C935" s="47" t="s">
        <v>9</v>
      </c>
      <c r="D935" s="48" t="s">
        <v>625</v>
      </c>
      <c r="E935" s="50">
        <v>20519.02</v>
      </c>
      <c r="F935" s="50">
        <v>20519.02</v>
      </c>
      <c r="G935" s="50">
        <v>1</v>
      </c>
    </row>
    <row r="936" spans="1:7" x14ac:dyDescent="0.25">
      <c r="A936" s="45">
        <v>42741</v>
      </c>
      <c r="B936" s="60">
        <v>4506</v>
      </c>
      <c r="C936" s="47" t="s">
        <v>9</v>
      </c>
      <c r="D936" s="48" t="s">
        <v>625</v>
      </c>
      <c r="E936" s="50">
        <v>20519.02</v>
      </c>
      <c r="F936" s="50">
        <v>20519.02</v>
      </c>
      <c r="G936" s="50">
        <v>1</v>
      </c>
    </row>
    <row r="937" spans="1:7" x14ac:dyDescent="0.25">
      <c r="A937" s="45">
        <v>42741</v>
      </c>
      <c r="B937" s="60">
        <v>4507</v>
      </c>
      <c r="C937" s="47" t="s">
        <v>9</v>
      </c>
      <c r="D937" s="48" t="s">
        <v>625</v>
      </c>
      <c r="E937" s="50">
        <v>20519.02</v>
      </c>
      <c r="F937" s="50">
        <v>20519.02</v>
      </c>
      <c r="G937" s="50">
        <v>1</v>
      </c>
    </row>
    <row r="938" spans="1:7" x14ac:dyDescent="0.25">
      <c r="A938" s="45">
        <v>42741</v>
      </c>
      <c r="B938" s="60">
        <v>4508</v>
      </c>
      <c r="C938" s="47" t="s">
        <v>9</v>
      </c>
      <c r="D938" s="48" t="s">
        <v>625</v>
      </c>
      <c r="E938" s="50">
        <v>20519.02</v>
      </c>
      <c r="F938" s="50">
        <v>20519.02</v>
      </c>
      <c r="G938" s="50">
        <v>1</v>
      </c>
    </row>
    <row r="939" spans="1:7" x14ac:dyDescent="0.25">
      <c r="A939" s="45">
        <v>42741</v>
      </c>
      <c r="B939" s="60">
        <v>4509</v>
      </c>
      <c r="C939" s="47" t="s">
        <v>9</v>
      </c>
      <c r="D939" s="48" t="s">
        <v>625</v>
      </c>
      <c r="E939" s="50">
        <v>20519.02</v>
      </c>
      <c r="F939" s="50">
        <v>20519.02</v>
      </c>
      <c r="G939" s="50">
        <v>1</v>
      </c>
    </row>
    <row r="940" spans="1:7" x14ac:dyDescent="0.25">
      <c r="A940" s="45">
        <v>42741</v>
      </c>
      <c r="B940" s="60">
        <v>4510</v>
      </c>
      <c r="C940" s="47" t="s">
        <v>9</v>
      </c>
      <c r="D940" s="48" t="s">
        <v>625</v>
      </c>
      <c r="E940" s="50">
        <v>20519.02</v>
      </c>
      <c r="F940" s="50">
        <v>20519.02</v>
      </c>
      <c r="G940" s="50">
        <v>1</v>
      </c>
    </row>
    <row r="941" spans="1:7" x14ac:dyDescent="0.25">
      <c r="A941" s="45">
        <v>42741</v>
      </c>
      <c r="B941" s="60">
        <v>4511</v>
      </c>
      <c r="C941" s="47" t="s">
        <v>9</v>
      </c>
      <c r="D941" s="48" t="s">
        <v>625</v>
      </c>
      <c r="E941" s="50">
        <v>20519.02</v>
      </c>
      <c r="F941" s="50">
        <v>20519.02</v>
      </c>
      <c r="G941" s="50">
        <v>1</v>
      </c>
    </row>
    <row r="942" spans="1:7" x14ac:dyDescent="0.25">
      <c r="A942" s="45">
        <v>42741</v>
      </c>
      <c r="B942" s="60">
        <v>4512</v>
      </c>
      <c r="C942" s="47" t="s">
        <v>9</v>
      </c>
      <c r="D942" s="48" t="s">
        <v>625</v>
      </c>
      <c r="E942" s="50">
        <v>20519.02</v>
      </c>
      <c r="F942" s="50">
        <v>20519.02</v>
      </c>
      <c r="G942" s="50">
        <v>1</v>
      </c>
    </row>
    <row r="943" spans="1:7" x14ac:dyDescent="0.25">
      <c r="A943" s="45">
        <v>42741</v>
      </c>
      <c r="B943" s="60">
        <v>4513</v>
      </c>
      <c r="C943" s="47" t="s">
        <v>9</v>
      </c>
      <c r="D943" s="48" t="s">
        <v>625</v>
      </c>
      <c r="E943" s="50">
        <v>20519.02</v>
      </c>
      <c r="F943" s="50">
        <v>23596.873000000003</v>
      </c>
      <c r="G943" s="50">
        <v>-3076.8530000000028</v>
      </c>
    </row>
    <row r="944" spans="1:7" x14ac:dyDescent="0.25">
      <c r="A944" s="45">
        <v>42741</v>
      </c>
      <c r="B944" s="60">
        <v>4514</v>
      </c>
      <c r="C944" s="47" t="s">
        <v>9</v>
      </c>
      <c r="D944" s="48" t="s">
        <v>625</v>
      </c>
      <c r="E944" s="50">
        <v>20519.02</v>
      </c>
      <c r="F944" s="50">
        <v>23596.873000000003</v>
      </c>
      <c r="G944" s="50">
        <v>-3076.8530000000028</v>
      </c>
    </row>
    <row r="945" spans="1:7" x14ac:dyDescent="0.25">
      <c r="A945" s="45">
        <v>42741</v>
      </c>
      <c r="B945" s="60">
        <v>4515</v>
      </c>
      <c r="C945" s="47" t="s">
        <v>9</v>
      </c>
      <c r="D945" s="48" t="s">
        <v>625</v>
      </c>
      <c r="E945" s="50">
        <v>20519.02</v>
      </c>
      <c r="F945" s="50">
        <v>20519.02</v>
      </c>
      <c r="G945" s="50">
        <v>1</v>
      </c>
    </row>
    <row r="946" spans="1:7" x14ac:dyDescent="0.25">
      <c r="A946" s="45">
        <v>42741</v>
      </c>
      <c r="B946" s="60">
        <v>4516</v>
      </c>
      <c r="C946" s="47" t="s">
        <v>9</v>
      </c>
      <c r="D946" s="48" t="s">
        <v>625</v>
      </c>
      <c r="E946" s="50">
        <v>20519.02</v>
      </c>
      <c r="F946" s="50">
        <v>20519.02</v>
      </c>
      <c r="G946" s="50">
        <v>1</v>
      </c>
    </row>
    <row r="947" spans="1:7" x14ac:dyDescent="0.25">
      <c r="A947" s="45">
        <v>42741</v>
      </c>
      <c r="B947" s="60">
        <v>4517</v>
      </c>
      <c r="C947" s="47" t="s">
        <v>9</v>
      </c>
      <c r="D947" s="48" t="s">
        <v>625</v>
      </c>
      <c r="E947" s="50">
        <v>20519.02</v>
      </c>
      <c r="F947" s="50">
        <v>20519.02</v>
      </c>
      <c r="G947" s="50">
        <v>1</v>
      </c>
    </row>
    <row r="948" spans="1:7" x14ac:dyDescent="0.25">
      <c r="A948" s="45">
        <v>42741</v>
      </c>
      <c r="B948" s="60">
        <v>4518</v>
      </c>
      <c r="C948" s="47" t="s">
        <v>9</v>
      </c>
      <c r="D948" s="48" t="s">
        <v>625</v>
      </c>
      <c r="E948" s="50">
        <v>20519.02</v>
      </c>
      <c r="F948" s="50">
        <v>20519.02</v>
      </c>
      <c r="G948" s="50">
        <v>1</v>
      </c>
    </row>
    <row r="949" spans="1:7" x14ac:dyDescent="0.25">
      <c r="A949" s="45">
        <v>42741</v>
      </c>
      <c r="B949" s="60">
        <v>4732</v>
      </c>
      <c r="C949" s="47" t="s">
        <v>9</v>
      </c>
      <c r="D949" s="48" t="s">
        <v>626</v>
      </c>
      <c r="E949" s="50">
        <v>191183.2</v>
      </c>
      <c r="F949" s="50">
        <v>109930.34</v>
      </c>
      <c r="G949" s="50">
        <v>81252.860000000015</v>
      </c>
    </row>
    <row r="950" spans="1:7" x14ac:dyDescent="0.25">
      <c r="A950" s="45">
        <v>42741</v>
      </c>
      <c r="B950" s="60">
        <v>4731</v>
      </c>
      <c r="C950" s="47" t="s">
        <v>9</v>
      </c>
      <c r="D950" s="48" t="s">
        <v>627</v>
      </c>
      <c r="E950" s="50">
        <v>495146.6</v>
      </c>
      <c r="F950" s="50">
        <v>284709.29499999998</v>
      </c>
      <c r="G950" s="50">
        <v>210437.30499999999</v>
      </c>
    </row>
    <row r="951" spans="1:7" x14ac:dyDescent="0.25">
      <c r="A951" s="45">
        <v>42879</v>
      </c>
      <c r="B951" s="60">
        <v>4697</v>
      </c>
      <c r="C951" s="47" t="s">
        <v>9</v>
      </c>
      <c r="D951" s="48" t="s">
        <v>629</v>
      </c>
      <c r="E951" s="50">
        <v>4956</v>
      </c>
      <c r="F951" s="50">
        <f>[1]SEGURIDAD!K1</f>
        <v>2683.5000000000005</v>
      </c>
      <c r="G951" s="75">
        <f>[1]SEGURIDAD!L1</f>
        <v>2272.4999999999995</v>
      </c>
    </row>
    <row r="952" spans="1:7" x14ac:dyDescent="0.25">
      <c r="A952" s="45">
        <v>42095</v>
      </c>
      <c r="B952" s="60">
        <v>2156</v>
      </c>
      <c r="C952" s="47" t="s">
        <v>9</v>
      </c>
      <c r="D952" s="48" t="s">
        <v>231</v>
      </c>
      <c r="E952" s="50">
        <v>5245.1</v>
      </c>
      <c r="F952" s="50">
        <f>[1]SEGURIDAD!K2</f>
        <v>3933.8250000000003</v>
      </c>
      <c r="G952" s="75">
        <f>[1]SEGURIDAD!L2</f>
        <v>1311.2750000000001</v>
      </c>
    </row>
    <row r="953" spans="1:7" x14ac:dyDescent="0.25">
      <c r="A953" s="45"/>
      <c r="B953" s="60"/>
      <c r="C953" s="47"/>
      <c r="D953" s="48"/>
      <c r="E953" s="50"/>
      <c r="F953" s="50"/>
      <c r="G953" s="50"/>
    </row>
    <row r="955" spans="1:7" x14ac:dyDescent="0.25">
      <c r="A955" s="57" t="s">
        <v>31</v>
      </c>
      <c r="B955" s="212" t="s">
        <v>647</v>
      </c>
      <c r="C955" s="212"/>
      <c r="E955" s="59"/>
      <c r="F955" s="59"/>
      <c r="G955" s="56"/>
    </row>
    <row r="956" spans="1:7" ht="12.75" x14ac:dyDescent="0.2">
      <c r="A956" s="215" t="s">
        <v>1</v>
      </c>
      <c r="B956" s="215"/>
      <c r="C956" s="215"/>
      <c r="D956" s="215"/>
      <c r="E956" s="215"/>
      <c r="F956" s="215"/>
      <c r="G956" s="215"/>
    </row>
    <row r="957" spans="1:7" ht="31.5" x14ac:dyDescent="0.2">
      <c r="A957" s="28" t="s">
        <v>2</v>
      </c>
      <c r="B957" s="29" t="s">
        <v>3</v>
      </c>
      <c r="C957" s="30" t="s">
        <v>4</v>
      </c>
      <c r="D957" s="29" t="s">
        <v>5</v>
      </c>
      <c r="E957" s="31" t="s">
        <v>6</v>
      </c>
      <c r="F957" s="32" t="s">
        <v>7</v>
      </c>
      <c r="G957" s="32" t="s">
        <v>8</v>
      </c>
    </row>
    <row r="958" spans="1:7" x14ac:dyDescent="0.25">
      <c r="A958" s="45">
        <v>43641</v>
      </c>
      <c r="B958" s="60">
        <v>5265</v>
      </c>
      <c r="C958" s="47" t="s">
        <v>9</v>
      </c>
      <c r="D958" s="58" t="s">
        <v>630</v>
      </c>
      <c r="E958" s="72">
        <v>3540</v>
      </c>
      <c r="F958" s="72">
        <v>2418.3200000000002</v>
      </c>
      <c r="G958" s="72">
        <v>1120.68</v>
      </c>
    </row>
    <row r="959" spans="1:7" x14ac:dyDescent="0.25">
      <c r="A959" s="45">
        <v>41956</v>
      </c>
      <c r="B959" s="60">
        <v>3233</v>
      </c>
      <c r="C959" s="47" t="s">
        <v>9</v>
      </c>
      <c r="D959" s="48" t="s">
        <v>631</v>
      </c>
      <c r="E959" s="50">
        <v>16500</v>
      </c>
      <c r="F959" s="50">
        <v>13062.5</v>
      </c>
      <c r="G959" s="50">
        <v>3437.5</v>
      </c>
    </row>
    <row r="960" spans="1:7" x14ac:dyDescent="0.25">
      <c r="A960" s="45">
        <v>42849</v>
      </c>
      <c r="B960" s="60">
        <v>4656</v>
      </c>
      <c r="C960" s="47" t="s">
        <v>9</v>
      </c>
      <c r="D960" s="48" t="s">
        <v>632</v>
      </c>
      <c r="E960" s="50">
        <v>5072</v>
      </c>
      <c r="F960" s="50">
        <v>2789.6</v>
      </c>
      <c r="G960" s="50">
        <v>2282.4</v>
      </c>
    </row>
    <row r="961" spans="1:7" x14ac:dyDescent="0.25">
      <c r="A961" s="45">
        <v>42849</v>
      </c>
      <c r="B961" s="60">
        <v>4657</v>
      </c>
      <c r="C961" s="47" t="s">
        <v>9</v>
      </c>
      <c r="D961" s="48" t="s">
        <v>632</v>
      </c>
      <c r="E961" s="50">
        <v>5072</v>
      </c>
      <c r="F961" s="50">
        <v>2789.6</v>
      </c>
      <c r="G961" s="50">
        <v>2282.4</v>
      </c>
    </row>
    <row r="962" spans="1:7" x14ac:dyDescent="0.25">
      <c r="A962" s="45">
        <v>42425</v>
      </c>
      <c r="B962" s="60">
        <v>4360</v>
      </c>
      <c r="C962" s="47" t="s">
        <v>9</v>
      </c>
      <c r="D962" s="48" t="s">
        <v>633</v>
      </c>
      <c r="E962" s="50">
        <v>10710</v>
      </c>
      <c r="F962" s="50">
        <v>10708</v>
      </c>
      <c r="G962" s="50">
        <v>2</v>
      </c>
    </row>
    <row r="963" spans="1:7" x14ac:dyDescent="0.25">
      <c r="A963" s="45">
        <v>42425</v>
      </c>
      <c r="B963" s="60">
        <v>4359</v>
      </c>
      <c r="C963" s="47" t="s">
        <v>9</v>
      </c>
      <c r="D963" s="48" t="s">
        <v>634</v>
      </c>
      <c r="E963" s="50">
        <v>14160</v>
      </c>
      <c r="F963" s="50">
        <v>14158</v>
      </c>
      <c r="G963" s="50">
        <v>2</v>
      </c>
    </row>
    <row r="964" spans="1:7" x14ac:dyDescent="0.25">
      <c r="A964" s="45">
        <v>42425</v>
      </c>
      <c r="B964" s="60">
        <v>4358</v>
      </c>
      <c r="C964" s="47" t="s">
        <v>9</v>
      </c>
      <c r="D964" s="48" t="s">
        <v>635</v>
      </c>
      <c r="E964" s="50">
        <v>28800</v>
      </c>
      <c r="F964" s="50">
        <v>28798</v>
      </c>
      <c r="G964" s="50">
        <v>2</v>
      </c>
    </row>
    <row r="965" spans="1:7" x14ac:dyDescent="0.25">
      <c r="A965" s="45">
        <v>42229</v>
      </c>
      <c r="B965" s="60">
        <v>3710</v>
      </c>
      <c r="C965" s="47" t="s">
        <v>9</v>
      </c>
      <c r="D965" s="48" t="s">
        <v>636</v>
      </c>
      <c r="E965" s="50">
        <v>12880</v>
      </c>
      <c r="F965" s="50">
        <v>12879</v>
      </c>
      <c r="G965" s="50">
        <v>1</v>
      </c>
    </row>
    <row r="966" spans="1:7" x14ac:dyDescent="0.25">
      <c r="A966" s="45">
        <v>42229</v>
      </c>
      <c r="B966" s="60">
        <v>3711</v>
      </c>
      <c r="C966" s="47" t="s">
        <v>9</v>
      </c>
      <c r="D966" s="48" t="s">
        <v>637</v>
      </c>
      <c r="E966" s="50">
        <v>12880</v>
      </c>
      <c r="F966" s="50">
        <v>12879</v>
      </c>
      <c r="G966" s="50">
        <v>1</v>
      </c>
    </row>
    <row r="967" spans="1:7" x14ac:dyDescent="0.25">
      <c r="A967" s="45">
        <v>40336</v>
      </c>
      <c r="B967" s="60">
        <v>341</v>
      </c>
      <c r="C967" s="47" t="s">
        <v>9</v>
      </c>
      <c r="D967" s="48" t="s">
        <v>638</v>
      </c>
      <c r="E967" s="50">
        <v>1</v>
      </c>
      <c r="F967" s="50">
        <v>0</v>
      </c>
      <c r="G967" s="50">
        <v>1</v>
      </c>
    </row>
    <row r="968" spans="1:7" x14ac:dyDescent="0.25">
      <c r="A968" s="45">
        <v>37991</v>
      </c>
      <c r="B968" s="60">
        <v>801</v>
      </c>
      <c r="C968" s="47" t="s">
        <v>9</v>
      </c>
      <c r="D968" s="48" t="s">
        <v>639</v>
      </c>
      <c r="E968" s="50">
        <v>1</v>
      </c>
      <c r="F968" s="50">
        <v>0</v>
      </c>
      <c r="G968" s="50">
        <v>1</v>
      </c>
    </row>
    <row r="969" spans="1:7" x14ac:dyDescent="0.25">
      <c r="A969" s="45">
        <v>41846</v>
      </c>
      <c r="B969" s="60">
        <v>3181</v>
      </c>
      <c r="C969" s="47" t="s">
        <v>9</v>
      </c>
      <c r="D969" s="48" t="s">
        <v>640</v>
      </c>
      <c r="E969" s="50">
        <v>8494.9699999999993</v>
      </c>
      <c r="F969" s="50">
        <v>8493.9699999999993</v>
      </c>
      <c r="G969" s="50">
        <v>1</v>
      </c>
    </row>
    <row r="970" spans="1:7" x14ac:dyDescent="0.25">
      <c r="A970" s="45">
        <v>37991</v>
      </c>
      <c r="B970" s="60">
        <v>897</v>
      </c>
      <c r="C970" s="47" t="s">
        <v>9</v>
      </c>
      <c r="D970" s="48" t="s">
        <v>641</v>
      </c>
      <c r="E970" s="50">
        <v>1</v>
      </c>
      <c r="F970" s="50">
        <v>0</v>
      </c>
      <c r="G970" s="50">
        <v>1</v>
      </c>
    </row>
    <row r="971" spans="1:7" x14ac:dyDescent="0.25">
      <c r="A971" s="45">
        <v>40185</v>
      </c>
      <c r="B971" s="60">
        <v>2396</v>
      </c>
      <c r="C971" s="47" t="s">
        <v>9</v>
      </c>
      <c r="D971" s="48" t="s">
        <v>536</v>
      </c>
      <c r="E971" s="50">
        <v>4988</v>
      </c>
      <c r="F971" s="50">
        <f>'[1]SERV. GRLES'!K1</f>
        <v>4987</v>
      </c>
      <c r="G971" s="50">
        <f>'[1]SERV. GRLES'!L1</f>
        <v>1</v>
      </c>
    </row>
    <row r="972" spans="1:7" x14ac:dyDescent="0.25">
      <c r="A972" s="45">
        <v>42597</v>
      </c>
      <c r="B972" s="60">
        <v>4175</v>
      </c>
      <c r="C972" s="47" t="s">
        <v>9</v>
      </c>
      <c r="D972" s="48" t="s">
        <v>642</v>
      </c>
      <c r="E972" s="50">
        <v>2761.2</v>
      </c>
      <c r="F972" s="50">
        <f>'[1]SERV. GRLES'!K2</f>
        <v>2760.2</v>
      </c>
      <c r="G972" s="50">
        <f>'[1]SERV. GRLES'!L2</f>
        <v>1</v>
      </c>
    </row>
    <row r="973" spans="1:7" x14ac:dyDescent="0.25">
      <c r="A973" s="45">
        <v>42989</v>
      </c>
      <c r="B973" s="60">
        <v>4745</v>
      </c>
      <c r="C973" s="47" t="s">
        <v>9</v>
      </c>
      <c r="D973" s="48" t="s">
        <v>643</v>
      </c>
      <c r="E973" s="50">
        <v>22302</v>
      </c>
      <c r="F973" s="50">
        <f>'[1]SERV. GRLES'!K3</f>
        <v>22301</v>
      </c>
      <c r="G973" s="50">
        <f>'[1]SERV. GRLES'!L3</f>
        <v>1</v>
      </c>
    </row>
    <row r="974" spans="1:7" x14ac:dyDescent="0.25">
      <c r="A974" s="45">
        <v>41969</v>
      </c>
      <c r="B974" s="60">
        <v>3243</v>
      </c>
      <c r="C974" s="47" t="s">
        <v>9</v>
      </c>
      <c r="D974" s="48" t="s">
        <v>644</v>
      </c>
      <c r="E974" s="50">
        <v>5566</v>
      </c>
      <c r="F974" s="50">
        <f>'[1]SERV. GRLES'!K4</f>
        <v>5565</v>
      </c>
      <c r="G974" s="50">
        <f>'[1]SERV. GRLES'!L4</f>
        <v>1</v>
      </c>
    </row>
    <row r="975" spans="1:7" x14ac:dyDescent="0.25">
      <c r="A975" s="45">
        <v>42787</v>
      </c>
      <c r="B975" s="60">
        <v>4568</v>
      </c>
      <c r="C975" s="47" t="s">
        <v>9</v>
      </c>
      <c r="D975" s="48" t="s">
        <v>645</v>
      </c>
      <c r="E975" s="50">
        <v>5929.5</v>
      </c>
      <c r="F975" s="50">
        <f>'[1]SERV. GRLES'!K5</f>
        <v>3360.05</v>
      </c>
      <c r="G975" s="50">
        <f>'[1]SERV. GRLES'!L5</f>
        <v>2569.4499999999998</v>
      </c>
    </row>
    <row r="976" spans="1:7" x14ac:dyDescent="0.25">
      <c r="A976" s="45">
        <v>42049</v>
      </c>
      <c r="B976" s="60">
        <v>3368</v>
      </c>
      <c r="C976" s="47" t="s">
        <v>9</v>
      </c>
      <c r="D976" s="48" t="s">
        <v>646</v>
      </c>
      <c r="E976" s="50">
        <v>28800</v>
      </c>
      <c r="F976" s="50">
        <f>'[1]SERV. GRLES'!K6</f>
        <v>28799</v>
      </c>
      <c r="G976" s="50">
        <f>'[1]SERV. GRLES'!L6</f>
        <v>1</v>
      </c>
    </row>
    <row r="977" spans="1:7" x14ac:dyDescent="0.25">
      <c r="A977" s="45">
        <v>42677</v>
      </c>
      <c r="B977" s="60">
        <v>4397</v>
      </c>
      <c r="C977" s="47" t="s">
        <v>9</v>
      </c>
      <c r="D977" s="48" t="s">
        <v>59</v>
      </c>
      <c r="E977" s="50">
        <v>6608</v>
      </c>
      <c r="F977" s="50">
        <f>'[1]SERV. GRLES'!K7</f>
        <v>3909.7333333333331</v>
      </c>
      <c r="G977" s="50">
        <f>'[1]SERV. GRLES'!L7</f>
        <v>2698.2666666666669</v>
      </c>
    </row>
    <row r="978" spans="1:7" x14ac:dyDescent="0.25">
      <c r="A978" s="45">
        <v>42668</v>
      </c>
      <c r="B978" s="60">
        <v>4340</v>
      </c>
      <c r="C978" s="47" t="s">
        <v>9</v>
      </c>
      <c r="D978" s="48" t="s">
        <v>68</v>
      </c>
      <c r="E978" s="50">
        <v>2065</v>
      </c>
      <c r="F978" s="50">
        <f>'[1]SERV. GRLES'!K8</f>
        <v>1239</v>
      </c>
      <c r="G978" s="50">
        <f>'[1]SERV. GRLES'!L8</f>
        <v>826</v>
      </c>
    </row>
    <row r="979" spans="1:7" x14ac:dyDescent="0.25">
      <c r="A979" s="45"/>
      <c r="B979" s="60"/>
      <c r="C979" s="47" t="s">
        <v>9</v>
      </c>
      <c r="D979" s="48"/>
      <c r="E979" s="50"/>
      <c r="F979" s="50"/>
      <c r="G979" s="50"/>
    </row>
    <row r="980" spans="1:7" x14ac:dyDescent="0.25">
      <c r="A980" s="45"/>
      <c r="B980" s="60"/>
      <c r="C980" s="47"/>
      <c r="D980" s="48"/>
      <c r="E980" s="50"/>
      <c r="F980" s="50"/>
      <c r="G980" s="50"/>
    </row>
    <row r="982" spans="1:7" x14ac:dyDescent="0.25">
      <c r="A982" s="57" t="s">
        <v>31</v>
      </c>
      <c r="B982" s="212" t="s">
        <v>676</v>
      </c>
      <c r="C982" s="212"/>
      <c r="E982" s="59"/>
      <c r="F982" s="59"/>
      <c r="G982" s="56"/>
    </row>
    <row r="983" spans="1:7" ht="12.75" x14ac:dyDescent="0.2">
      <c r="A983" s="215" t="s">
        <v>1</v>
      </c>
      <c r="B983" s="215"/>
      <c r="C983" s="215"/>
      <c r="D983" s="215"/>
      <c r="E983" s="215"/>
      <c r="F983" s="215"/>
      <c r="G983" s="215"/>
    </row>
    <row r="984" spans="1:7" ht="31.5" x14ac:dyDescent="0.2">
      <c r="A984" s="28" t="s">
        <v>2</v>
      </c>
      <c r="B984" s="29" t="s">
        <v>3</v>
      </c>
      <c r="C984" s="30" t="s">
        <v>4</v>
      </c>
      <c r="D984" s="29" t="s">
        <v>5</v>
      </c>
      <c r="E984" s="31" t="s">
        <v>6</v>
      </c>
      <c r="F984" s="32" t="s">
        <v>7</v>
      </c>
      <c r="G984" s="32" t="s">
        <v>8</v>
      </c>
    </row>
    <row r="985" spans="1:7" x14ac:dyDescent="0.25">
      <c r="A985" s="45">
        <v>40372</v>
      </c>
      <c r="B985" s="60">
        <v>2191</v>
      </c>
      <c r="C985" s="47" t="s">
        <v>9</v>
      </c>
      <c r="D985" s="48" t="s">
        <v>648</v>
      </c>
      <c r="E985" s="86">
        <v>38369.03</v>
      </c>
      <c r="F985" s="87">
        <v>38368.03</v>
      </c>
      <c r="G985" s="87">
        <v>1</v>
      </c>
    </row>
    <row r="986" spans="1:7" x14ac:dyDescent="0.25">
      <c r="A986" s="45">
        <v>43235</v>
      </c>
      <c r="B986" s="60">
        <v>4893</v>
      </c>
      <c r="C986" s="47" t="s">
        <v>9</v>
      </c>
      <c r="D986" s="48" t="s">
        <v>649</v>
      </c>
      <c r="E986" s="86">
        <v>31365</v>
      </c>
      <c r="F986" s="87">
        <v>31363</v>
      </c>
      <c r="G986" s="87">
        <v>2</v>
      </c>
    </row>
    <row r="987" spans="1:7" x14ac:dyDescent="0.25">
      <c r="A987" s="45">
        <v>42887</v>
      </c>
      <c r="B987" s="60">
        <v>4753</v>
      </c>
      <c r="C987" s="47" t="s">
        <v>9</v>
      </c>
      <c r="D987" s="48" t="s">
        <v>650</v>
      </c>
      <c r="E987" s="86">
        <v>42126</v>
      </c>
      <c r="F987" s="87">
        <v>42125</v>
      </c>
      <c r="G987" s="87">
        <v>1</v>
      </c>
    </row>
    <row r="988" spans="1:7" x14ac:dyDescent="0.25">
      <c r="A988" s="45">
        <v>40372</v>
      </c>
      <c r="B988" s="60">
        <v>2192</v>
      </c>
      <c r="C988" s="47" t="s">
        <v>9</v>
      </c>
      <c r="D988" s="48" t="s">
        <v>648</v>
      </c>
      <c r="E988" s="86">
        <v>38369.03</v>
      </c>
      <c r="F988" s="87">
        <v>38368.03</v>
      </c>
      <c r="G988" s="87">
        <v>1</v>
      </c>
    </row>
    <row r="989" spans="1:7" x14ac:dyDescent="0.25">
      <c r="A989" s="45">
        <v>43616</v>
      </c>
      <c r="B989" s="60">
        <v>5221</v>
      </c>
      <c r="C989" s="47" t="s">
        <v>9</v>
      </c>
      <c r="D989" s="48" t="s">
        <v>651</v>
      </c>
      <c r="E989" s="86">
        <v>54069.99</v>
      </c>
      <c r="F989" s="87">
        <v>54069.99</v>
      </c>
      <c r="G989" s="87">
        <v>1</v>
      </c>
    </row>
    <row r="990" spans="1:7" x14ac:dyDescent="0.25">
      <c r="A990" s="45">
        <v>43591</v>
      </c>
      <c r="B990" s="60">
        <v>5186</v>
      </c>
      <c r="C990" s="47" t="s">
        <v>9</v>
      </c>
      <c r="D990" s="48" t="s">
        <v>652</v>
      </c>
      <c r="E990" s="86">
        <v>17700</v>
      </c>
      <c r="F990" s="87">
        <v>17700</v>
      </c>
      <c r="G990" s="87">
        <v>1</v>
      </c>
    </row>
    <row r="991" spans="1:7" x14ac:dyDescent="0.25">
      <c r="A991" s="45">
        <v>43616</v>
      </c>
      <c r="B991" s="60">
        <v>5222</v>
      </c>
      <c r="C991" s="47" t="s">
        <v>9</v>
      </c>
      <c r="D991" s="48" t="s">
        <v>653</v>
      </c>
      <c r="E991" s="86">
        <v>9440</v>
      </c>
      <c r="F991" s="87">
        <v>9440</v>
      </c>
      <c r="G991" s="87">
        <v>1</v>
      </c>
    </row>
    <row r="992" spans="1:7" x14ac:dyDescent="0.25">
      <c r="A992" s="45">
        <v>42366</v>
      </c>
      <c r="B992" s="60">
        <v>3661</v>
      </c>
      <c r="C992" s="47" t="s">
        <v>9</v>
      </c>
      <c r="D992" s="48" t="s">
        <v>654</v>
      </c>
      <c r="E992" s="86">
        <v>1900</v>
      </c>
      <c r="F992" s="87">
        <v>1899</v>
      </c>
      <c r="G992" s="87">
        <v>1</v>
      </c>
    </row>
    <row r="993" spans="1:7" x14ac:dyDescent="0.25">
      <c r="A993" s="45">
        <v>43756</v>
      </c>
      <c r="B993" s="60">
        <v>5295</v>
      </c>
      <c r="C993" s="47" t="s">
        <v>9</v>
      </c>
      <c r="D993" s="48" t="s">
        <v>655</v>
      </c>
      <c r="E993" s="86">
        <v>168950</v>
      </c>
      <c r="F993" s="87">
        <v>168950</v>
      </c>
      <c r="G993" s="87">
        <v>0</v>
      </c>
    </row>
    <row r="994" spans="1:7" x14ac:dyDescent="0.25">
      <c r="A994" s="45">
        <v>42201</v>
      </c>
      <c r="B994" s="60">
        <v>3665</v>
      </c>
      <c r="C994" s="47" t="s">
        <v>9</v>
      </c>
      <c r="D994" s="48" t="s">
        <v>656</v>
      </c>
      <c r="E994" s="86">
        <v>82000.009999999995</v>
      </c>
      <c r="F994" s="87">
        <v>81999.009999999995</v>
      </c>
      <c r="G994" s="87">
        <v>1</v>
      </c>
    </row>
    <row r="995" spans="1:7" x14ac:dyDescent="0.25">
      <c r="A995" s="45">
        <v>42201</v>
      </c>
      <c r="B995" s="60">
        <v>3764</v>
      </c>
      <c r="C995" s="47" t="s">
        <v>9</v>
      </c>
      <c r="D995" s="48" t="s">
        <v>657</v>
      </c>
      <c r="E995" s="86">
        <v>82000.009999999995</v>
      </c>
      <c r="F995" s="87">
        <v>81999.009999999995</v>
      </c>
      <c r="G995" s="87">
        <v>1</v>
      </c>
    </row>
    <row r="996" spans="1:7" x14ac:dyDescent="0.25">
      <c r="A996" s="45">
        <v>42321</v>
      </c>
      <c r="B996" s="60">
        <v>3658</v>
      </c>
      <c r="C996" s="47" t="s">
        <v>9</v>
      </c>
      <c r="D996" s="48" t="s">
        <v>658</v>
      </c>
      <c r="E996" s="86">
        <v>2380</v>
      </c>
      <c r="F996" s="87">
        <v>2379</v>
      </c>
      <c r="G996" s="87">
        <v>1</v>
      </c>
    </row>
    <row r="997" spans="1:7" x14ac:dyDescent="0.25">
      <c r="A997" s="45">
        <v>40799</v>
      </c>
      <c r="B997" s="60">
        <v>2806</v>
      </c>
      <c r="C997" s="47" t="s">
        <v>9</v>
      </c>
      <c r="D997" s="48" t="s">
        <v>659</v>
      </c>
      <c r="E997" s="86">
        <v>4286.1099999999997</v>
      </c>
      <c r="F997" s="87">
        <v>4285.1099999999997</v>
      </c>
      <c r="G997" s="87">
        <v>1</v>
      </c>
    </row>
    <row r="998" spans="1:7" x14ac:dyDescent="0.25">
      <c r="A998" s="45">
        <v>41934</v>
      </c>
      <c r="B998" s="60">
        <v>3228</v>
      </c>
      <c r="C998" s="47" t="s">
        <v>9</v>
      </c>
      <c r="D998" s="48" t="s">
        <v>660</v>
      </c>
      <c r="E998" s="86">
        <v>139448.1</v>
      </c>
      <c r="F998" s="87">
        <v>139447.1</v>
      </c>
      <c r="G998" s="87">
        <v>1</v>
      </c>
    </row>
    <row r="999" spans="1:7" x14ac:dyDescent="0.25">
      <c r="A999" s="61">
        <v>44284</v>
      </c>
      <c r="B999" s="62">
        <v>5335</v>
      </c>
      <c r="C999" s="47" t="s">
        <v>9</v>
      </c>
      <c r="D999" s="63" t="s">
        <v>661</v>
      </c>
      <c r="E999" s="88">
        <v>122599.64</v>
      </c>
      <c r="F999" s="87">
        <v>48529.02416666667</v>
      </c>
      <c r="G999" s="89">
        <v>74070.61583333333</v>
      </c>
    </row>
    <row r="1000" spans="1:7" x14ac:dyDescent="0.25">
      <c r="A1000" s="45">
        <v>40136</v>
      </c>
      <c r="B1000" s="60">
        <v>1878</v>
      </c>
      <c r="C1000" s="47" t="s">
        <v>9</v>
      </c>
      <c r="D1000" s="48" t="s">
        <v>662</v>
      </c>
      <c r="E1000" s="86">
        <v>47850</v>
      </c>
      <c r="F1000" s="87">
        <v>47849</v>
      </c>
      <c r="G1000" s="87">
        <v>1</v>
      </c>
    </row>
    <row r="1001" spans="1:7" x14ac:dyDescent="0.25">
      <c r="A1001" s="45">
        <v>42695</v>
      </c>
      <c r="B1001" s="60">
        <v>4403</v>
      </c>
      <c r="C1001" s="47" t="s">
        <v>9</v>
      </c>
      <c r="D1001" s="48" t="s">
        <v>183</v>
      </c>
      <c r="E1001" s="86">
        <v>7670</v>
      </c>
      <c r="F1001" s="87">
        <v>7669</v>
      </c>
      <c r="G1001" s="87">
        <v>1</v>
      </c>
    </row>
    <row r="1002" spans="1:7" x14ac:dyDescent="0.25">
      <c r="A1002" s="45">
        <v>41421</v>
      </c>
      <c r="B1002" s="60">
        <v>3057</v>
      </c>
      <c r="C1002" s="47" t="s">
        <v>9</v>
      </c>
      <c r="D1002" s="48" t="s">
        <v>239</v>
      </c>
      <c r="E1002" s="86">
        <v>25388.9</v>
      </c>
      <c r="F1002" s="87">
        <v>25387.9</v>
      </c>
      <c r="G1002" s="87">
        <v>1</v>
      </c>
    </row>
    <row r="1003" spans="1:7" x14ac:dyDescent="0.25">
      <c r="A1003" s="45">
        <v>41421</v>
      </c>
      <c r="B1003" s="60">
        <v>3067</v>
      </c>
      <c r="C1003" s="47" t="s">
        <v>9</v>
      </c>
      <c r="D1003" s="48" t="s">
        <v>100</v>
      </c>
      <c r="E1003" s="86">
        <v>2595.8000000000002</v>
      </c>
      <c r="F1003" s="87">
        <v>2594.8000000000002</v>
      </c>
      <c r="G1003" s="87">
        <v>1</v>
      </c>
    </row>
    <row r="1004" spans="1:7" x14ac:dyDescent="0.25">
      <c r="A1004" s="45">
        <v>40185</v>
      </c>
      <c r="B1004" s="60">
        <v>2628</v>
      </c>
      <c r="C1004" s="47" t="s">
        <v>9</v>
      </c>
      <c r="D1004" s="48" t="s">
        <v>663</v>
      </c>
      <c r="E1004" s="86">
        <v>1</v>
      </c>
      <c r="F1004" s="87">
        <v>0</v>
      </c>
      <c r="G1004" s="87">
        <v>1</v>
      </c>
    </row>
    <row r="1005" spans="1:7" x14ac:dyDescent="0.25">
      <c r="A1005" s="45">
        <v>44483</v>
      </c>
      <c r="B1005" s="60">
        <v>5372</v>
      </c>
      <c r="C1005" s="47" t="s">
        <v>9</v>
      </c>
      <c r="D1005" s="48" t="s">
        <v>664</v>
      </c>
      <c r="E1005" s="86">
        <v>245000</v>
      </c>
      <c r="F1005" s="87">
        <v>24500</v>
      </c>
      <c r="G1005" s="87">
        <v>220500</v>
      </c>
    </row>
    <row r="1006" spans="1:7" x14ac:dyDescent="0.25">
      <c r="A1006" s="45">
        <v>41816</v>
      </c>
      <c r="B1006" s="60">
        <v>3172</v>
      </c>
      <c r="C1006" s="47" t="s">
        <v>9</v>
      </c>
      <c r="D1006" s="48" t="s">
        <v>665</v>
      </c>
      <c r="E1006" s="86">
        <v>30000</v>
      </c>
      <c r="F1006" s="87">
        <v>29999</v>
      </c>
      <c r="G1006" s="87">
        <v>1</v>
      </c>
    </row>
    <row r="1007" spans="1:7" x14ac:dyDescent="0.25">
      <c r="A1007" s="45">
        <v>44495</v>
      </c>
      <c r="B1007" s="60">
        <v>5373</v>
      </c>
      <c r="C1007" s="47" t="s">
        <v>9</v>
      </c>
      <c r="D1007" s="48" t="s">
        <v>666</v>
      </c>
      <c r="E1007" s="86">
        <v>14750</v>
      </c>
      <c r="F1007" s="87">
        <v>2950</v>
      </c>
      <c r="G1007" s="87">
        <v>11800</v>
      </c>
    </row>
    <row r="1008" spans="1:7" x14ac:dyDescent="0.25">
      <c r="A1008" s="45">
        <v>41849</v>
      </c>
      <c r="B1008" s="60">
        <v>3182</v>
      </c>
      <c r="C1008" s="47" t="s">
        <v>9</v>
      </c>
      <c r="D1008" s="48" t="s">
        <v>667</v>
      </c>
      <c r="E1008" s="86">
        <v>16949.150000000001</v>
      </c>
      <c r="F1008" s="87">
        <v>13983.04875</v>
      </c>
      <c r="G1008" s="87">
        <v>2966.1012500000015</v>
      </c>
    </row>
    <row r="1009" spans="1:7" x14ac:dyDescent="0.25">
      <c r="A1009" s="45">
        <v>43137</v>
      </c>
      <c r="B1009" s="60">
        <v>4827</v>
      </c>
      <c r="C1009" s="47" t="s">
        <v>9</v>
      </c>
      <c r="D1009" s="48" t="s">
        <v>668</v>
      </c>
      <c r="E1009" s="86">
        <v>16225</v>
      </c>
      <c r="F1009" s="87">
        <v>7571.666666666667</v>
      </c>
      <c r="G1009" s="87">
        <v>8653.3333333333321</v>
      </c>
    </row>
    <row r="1010" spans="1:7" x14ac:dyDescent="0.25">
      <c r="A1010" s="45">
        <v>40360</v>
      </c>
      <c r="B1010" s="60">
        <v>2450</v>
      </c>
      <c r="C1010" s="47" t="s">
        <v>9</v>
      </c>
      <c r="D1010" s="48" t="s">
        <v>669</v>
      </c>
      <c r="E1010" s="86">
        <v>4988</v>
      </c>
      <c r="F1010" s="87">
        <v>4987</v>
      </c>
      <c r="G1010" s="87">
        <v>1</v>
      </c>
    </row>
    <row r="1011" spans="1:7" x14ac:dyDescent="0.25">
      <c r="A1011" s="45">
        <v>43010</v>
      </c>
      <c r="B1011" s="60">
        <v>4785</v>
      </c>
      <c r="C1011" s="47" t="s">
        <v>9</v>
      </c>
      <c r="D1011" s="48" t="s">
        <v>670</v>
      </c>
      <c r="E1011" s="86">
        <v>4954.82</v>
      </c>
      <c r="F1011" s="87">
        <v>2477.41</v>
      </c>
      <c r="G1011" s="87">
        <v>2477.41</v>
      </c>
    </row>
    <row r="1012" spans="1:7" x14ac:dyDescent="0.25">
      <c r="A1012" s="45">
        <v>42552</v>
      </c>
      <c r="B1012" s="60">
        <v>3968</v>
      </c>
      <c r="C1012" s="47" t="s">
        <v>9</v>
      </c>
      <c r="D1012" s="48" t="s">
        <v>671</v>
      </c>
      <c r="E1012" s="86">
        <v>1</v>
      </c>
      <c r="F1012" s="87">
        <v>0</v>
      </c>
      <c r="G1012" s="87">
        <v>1</v>
      </c>
    </row>
    <row r="1013" spans="1:7" x14ac:dyDescent="0.25">
      <c r="A1013" s="45">
        <v>42079</v>
      </c>
      <c r="B1013" s="60">
        <v>3490</v>
      </c>
      <c r="C1013" s="47" t="s">
        <v>9</v>
      </c>
      <c r="D1013" s="48" t="s">
        <v>672</v>
      </c>
      <c r="E1013" s="86">
        <v>10700</v>
      </c>
      <c r="F1013" s="87">
        <v>8114.166666666667</v>
      </c>
      <c r="G1013" s="87">
        <v>2585.833333333333</v>
      </c>
    </row>
    <row r="1014" spans="1:7" x14ac:dyDescent="0.25">
      <c r="A1014" s="45">
        <v>42198</v>
      </c>
      <c r="B1014" s="60">
        <v>3777</v>
      </c>
      <c r="C1014" s="47" t="s">
        <v>9</v>
      </c>
      <c r="D1014" s="48" t="s">
        <v>342</v>
      </c>
      <c r="E1014" s="86">
        <v>5929.5</v>
      </c>
      <c r="F1014" s="87">
        <v>4298.8874999999998</v>
      </c>
      <c r="G1014" s="87">
        <v>1630.6125000000002</v>
      </c>
    </row>
    <row r="1015" spans="1:7" x14ac:dyDescent="0.25">
      <c r="A1015" s="45">
        <v>42787</v>
      </c>
      <c r="B1015" s="60">
        <v>4577</v>
      </c>
      <c r="C1015" s="47" t="s">
        <v>9</v>
      </c>
      <c r="D1015" s="48" t="s">
        <v>72</v>
      </c>
      <c r="E1015" s="86">
        <v>5929.25</v>
      </c>
      <c r="F1015" s="87">
        <v>3359.9083333333328</v>
      </c>
      <c r="G1015" s="87">
        <v>2569.3416666666672</v>
      </c>
    </row>
    <row r="1016" spans="1:7" x14ac:dyDescent="0.25">
      <c r="A1016" s="45">
        <v>42605</v>
      </c>
      <c r="B1016" s="60">
        <v>4543</v>
      </c>
      <c r="C1016" s="47" t="s">
        <v>9</v>
      </c>
      <c r="D1016" s="48" t="s">
        <v>673</v>
      </c>
      <c r="E1016" s="86">
        <v>32214</v>
      </c>
      <c r="F1016" s="87">
        <v>19865.3</v>
      </c>
      <c r="G1016" s="87">
        <v>12348.7</v>
      </c>
    </row>
    <row r="1017" spans="1:7" x14ac:dyDescent="0.25">
      <c r="A1017" s="45">
        <v>42068</v>
      </c>
      <c r="B1017" s="60">
        <v>3664</v>
      </c>
      <c r="C1017" s="47" t="s">
        <v>9</v>
      </c>
      <c r="D1017" s="48" t="s">
        <v>674</v>
      </c>
      <c r="E1017" s="86">
        <v>389152.55</v>
      </c>
      <c r="F1017" s="87">
        <v>389151.55</v>
      </c>
      <c r="G1017" s="87">
        <v>1</v>
      </c>
    </row>
    <row r="1018" spans="1:7" x14ac:dyDescent="0.25">
      <c r="A1018" s="45">
        <v>42591</v>
      </c>
      <c r="B1018" s="60">
        <v>4734</v>
      </c>
      <c r="C1018" s="47" t="s">
        <v>9</v>
      </c>
      <c r="D1018" s="48" t="s">
        <v>675</v>
      </c>
      <c r="E1018" s="86">
        <v>690001.46</v>
      </c>
      <c r="F1018" s="87">
        <v>690000.46</v>
      </c>
      <c r="G1018" s="87">
        <v>1</v>
      </c>
    </row>
    <row r="1019" spans="1:7" x14ac:dyDescent="0.25">
      <c r="A1019" s="45">
        <v>44378</v>
      </c>
      <c r="B1019" s="60">
        <v>5352</v>
      </c>
      <c r="C1019" s="47" t="s">
        <v>9</v>
      </c>
      <c r="D1019" s="48" t="s">
        <v>677</v>
      </c>
      <c r="E1019" s="86">
        <v>12390</v>
      </c>
      <c r="F1019" s="87">
        <f>[1]TEGNOLOGIA!P1</f>
        <v>5162.5</v>
      </c>
      <c r="G1019" s="87">
        <f>[1]TEGNOLOGIA!Q1</f>
        <v>7227.5</v>
      </c>
    </row>
    <row r="1020" spans="1:7" x14ac:dyDescent="0.25">
      <c r="A1020" s="45">
        <v>43730</v>
      </c>
      <c r="B1020" s="60">
        <v>5358</v>
      </c>
      <c r="C1020" s="47" t="s">
        <v>9</v>
      </c>
      <c r="D1020" s="48" t="s">
        <v>151</v>
      </c>
      <c r="E1020" s="86">
        <v>13799.65</v>
      </c>
      <c r="F1020" s="87">
        <f>[1]TEGNOLOGIA!P2</f>
        <v>13799.65</v>
      </c>
      <c r="G1020" s="87">
        <f>[1]TEGNOLOGIA!Q2</f>
        <v>1</v>
      </c>
    </row>
    <row r="1021" spans="1:7" x14ac:dyDescent="0.25">
      <c r="A1021" s="45">
        <v>42677</v>
      </c>
      <c r="B1021" s="60">
        <v>4387</v>
      </c>
      <c r="C1021" s="47" t="s">
        <v>9</v>
      </c>
      <c r="D1021" s="48" t="s">
        <v>59</v>
      </c>
      <c r="E1021" s="86">
        <v>6608</v>
      </c>
      <c r="F1021" s="87">
        <f>[1]TEGNOLOGIA!P3</f>
        <v>3909.7333333333331</v>
      </c>
      <c r="G1021" s="87">
        <f>[1]TEGNOLOGIA!Q3</f>
        <v>2698.2666666666669</v>
      </c>
    </row>
    <row r="1022" spans="1:7" x14ac:dyDescent="0.25">
      <c r="A1022" s="45">
        <v>43347</v>
      </c>
      <c r="B1022" s="60">
        <v>5000</v>
      </c>
      <c r="C1022" s="47" t="s">
        <v>9</v>
      </c>
      <c r="D1022" s="48" t="s">
        <v>678</v>
      </c>
      <c r="E1022" s="86">
        <v>7788</v>
      </c>
      <c r="F1022" s="87">
        <f>[1]TEGNOLOGIA!P4</f>
        <v>7786</v>
      </c>
      <c r="G1022" s="87">
        <f>[1]TEGNOLOGIA!Q4</f>
        <v>2</v>
      </c>
    </row>
    <row r="1023" spans="1:7" x14ac:dyDescent="0.25">
      <c r="A1023" s="45">
        <v>39065</v>
      </c>
      <c r="B1023" s="60">
        <v>456</v>
      </c>
      <c r="C1023" s="47" t="s">
        <v>9</v>
      </c>
      <c r="D1023" s="48" t="s">
        <v>679</v>
      </c>
      <c r="E1023" s="86">
        <v>6867.2</v>
      </c>
      <c r="F1023" s="87">
        <f>[1]TEGNOLOGIA!P5</f>
        <v>6866.2</v>
      </c>
      <c r="G1023" s="87">
        <f>[1]TEGNOLOGIA!Q5</f>
        <v>1</v>
      </c>
    </row>
    <row r="1024" spans="1:7" x14ac:dyDescent="0.25">
      <c r="A1024" s="45">
        <v>42049</v>
      </c>
      <c r="B1024" s="60">
        <v>3369</v>
      </c>
      <c r="C1024" s="47" t="s">
        <v>9</v>
      </c>
      <c r="D1024" s="48" t="s">
        <v>680</v>
      </c>
      <c r="E1024" s="86">
        <v>5400</v>
      </c>
      <c r="F1024" s="87">
        <f>[1]TEGNOLOGIA!P6</f>
        <v>5399</v>
      </c>
      <c r="G1024" s="87">
        <f>[1]TEGNOLOGIA!Q6</f>
        <v>1</v>
      </c>
    </row>
    <row r="1025" spans="1:7" x14ac:dyDescent="0.25">
      <c r="A1025" s="45">
        <v>42228</v>
      </c>
      <c r="B1025" s="60">
        <v>3673</v>
      </c>
      <c r="C1025" s="47" t="s">
        <v>9</v>
      </c>
      <c r="D1025" s="48" t="s">
        <v>681</v>
      </c>
      <c r="E1025" s="86">
        <v>28302.3</v>
      </c>
      <c r="F1025" s="87">
        <f>[1]TEGNOLOGIA!P7</f>
        <v>28301.3</v>
      </c>
      <c r="G1025" s="87">
        <f>[1]TEGNOLOGIA!Q7</f>
        <v>1</v>
      </c>
    </row>
    <row r="1026" spans="1:7" x14ac:dyDescent="0.25">
      <c r="A1026" s="45">
        <v>43105</v>
      </c>
      <c r="B1026" s="60">
        <v>4826</v>
      </c>
      <c r="C1026" s="47" t="s">
        <v>9</v>
      </c>
      <c r="D1026" s="48" t="s">
        <v>682</v>
      </c>
      <c r="E1026" s="86">
        <v>35577</v>
      </c>
      <c r="F1026" s="87">
        <f>[1]TEGNOLOGIA!P8</f>
        <v>35575</v>
      </c>
      <c r="G1026" s="87">
        <f>[1]TEGNOLOGIA!Q8</f>
        <v>2</v>
      </c>
    </row>
    <row r="1027" spans="1:7" x14ac:dyDescent="0.25">
      <c r="A1027" s="45">
        <v>42040</v>
      </c>
      <c r="B1027" s="60">
        <v>3651</v>
      </c>
      <c r="C1027" s="47" t="s">
        <v>9</v>
      </c>
      <c r="D1027" s="48" t="s">
        <v>683</v>
      </c>
      <c r="E1027" s="86">
        <v>29446</v>
      </c>
      <c r="F1027" s="87">
        <f>[1]TEGNOLOGIA!P9</f>
        <v>29445</v>
      </c>
      <c r="G1027" s="87">
        <f>[1]TEGNOLOGIA!Q9</f>
        <v>1</v>
      </c>
    </row>
    <row r="1028" spans="1:7" x14ac:dyDescent="0.25">
      <c r="A1028" s="45">
        <v>42677</v>
      </c>
      <c r="B1028" s="60">
        <v>4396</v>
      </c>
      <c r="C1028" s="47" t="s">
        <v>9</v>
      </c>
      <c r="D1028" s="48" t="s">
        <v>59</v>
      </c>
      <c r="E1028" s="86">
        <v>6608</v>
      </c>
      <c r="F1028" s="87">
        <f>[1]TEGNOLOGIA!P10</f>
        <v>3909.7333333333331</v>
      </c>
      <c r="G1028" s="87">
        <f>[1]TEGNOLOGIA!Q10</f>
        <v>2698.2666666666669</v>
      </c>
    </row>
    <row r="1029" spans="1:7" x14ac:dyDescent="0.25">
      <c r="A1029" s="45">
        <v>40135</v>
      </c>
      <c r="B1029" s="60">
        <v>1879</v>
      </c>
      <c r="C1029" s="47" t="s">
        <v>9</v>
      </c>
      <c r="D1029" s="48" t="s">
        <v>684</v>
      </c>
      <c r="E1029" s="86">
        <v>14000</v>
      </c>
      <c r="F1029" s="87">
        <f>[1]TEGNOLOGIA!P11</f>
        <v>13999</v>
      </c>
      <c r="G1029" s="87">
        <f>[1]TEGNOLOGIA!Q11</f>
        <v>1</v>
      </c>
    </row>
    <row r="1030" spans="1:7" x14ac:dyDescent="0.25">
      <c r="A1030" s="45">
        <v>42769</v>
      </c>
      <c r="B1030" s="60">
        <v>4493</v>
      </c>
      <c r="C1030" s="47" t="s">
        <v>9</v>
      </c>
      <c r="D1030" s="48" t="s">
        <v>484</v>
      </c>
      <c r="E1030" s="86">
        <v>5664</v>
      </c>
      <c r="F1030" s="87">
        <f>[1]TEGNOLOGIA!P12</f>
        <v>5663</v>
      </c>
      <c r="G1030" s="87">
        <f>[1]TEGNOLOGIA!Q12</f>
        <v>1</v>
      </c>
    </row>
    <row r="1031" spans="1:7" x14ac:dyDescent="0.25">
      <c r="A1031" s="45">
        <v>41059</v>
      </c>
      <c r="B1031" s="60">
        <v>2863</v>
      </c>
      <c r="C1031" s="47" t="s">
        <v>9</v>
      </c>
      <c r="D1031" s="48" t="s">
        <v>685</v>
      </c>
      <c r="E1031" s="86">
        <v>8000</v>
      </c>
      <c r="F1031" s="87">
        <f>[1]TEGNOLOGIA!P13</f>
        <v>7999</v>
      </c>
      <c r="G1031" s="87">
        <f>[1]TEGNOLOGIA!Q13</f>
        <v>1</v>
      </c>
    </row>
    <row r="1032" spans="1:7" x14ac:dyDescent="0.25">
      <c r="A1032" s="45">
        <v>42859</v>
      </c>
      <c r="B1032" s="60">
        <v>4673</v>
      </c>
      <c r="C1032" s="47" t="s">
        <v>9</v>
      </c>
      <c r="D1032" s="48" t="s">
        <v>686</v>
      </c>
      <c r="E1032" s="86">
        <v>18526</v>
      </c>
      <c r="F1032" s="87">
        <f>[1]TEGNOLOGIA!P14</f>
        <v>10034.916666666666</v>
      </c>
      <c r="G1032" s="87">
        <f>[1]TEGNOLOGIA!Q14</f>
        <v>8491.0833333333339</v>
      </c>
    </row>
    <row r="1033" spans="1:7" x14ac:dyDescent="0.25">
      <c r="A1033" s="45">
        <v>41997</v>
      </c>
      <c r="B1033" s="60">
        <v>3279</v>
      </c>
      <c r="C1033" s="47" t="s">
        <v>9</v>
      </c>
      <c r="D1033" s="48" t="s">
        <v>687</v>
      </c>
      <c r="E1033" s="86">
        <v>37812.51</v>
      </c>
      <c r="F1033" s="87">
        <f>[1]TEGNOLOGIA!P15</f>
        <v>37811.51</v>
      </c>
      <c r="G1033" s="87">
        <f>[1]TEGNOLOGIA!Q15</f>
        <v>1</v>
      </c>
    </row>
    <row r="1034" spans="1:7" x14ac:dyDescent="0.25">
      <c r="A1034" s="45">
        <v>41132</v>
      </c>
      <c r="B1034" s="60">
        <v>2920</v>
      </c>
      <c r="C1034" s="47" t="s">
        <v>9</v>
      </c>
      <c r="D1034" s="48" t="s">
        <v>688</v>
      </c>
      <c r="E1034" s="86">
        <v>28823.87</v>
      </c>
      <c r="F1034" s="87">
        <f>[1]TEGNOLOGIA!P16</f>
        <v>28822.87</v>
      </c>
      <c r="G1034" s="87">
        <f>[1]TEGNOLOGIA!Q16</f>
        <v>1</v>
      </c>
    </row>
    <row r="1035" spans="1:7" x14ac:dyDescent="0.25">
      <c r="A1035" s="45">
        <v>41716</v>
      </c>
      <c r="B1035" s="60">
        <v>3148</v>
      </c>
      <c r="C1035" s="47" t="s">
        <v>9</v>
      </c>
      <c r="D1035" s="48" t="s">
        <v>689</v>
      </c>
      <c r="E1035" s="86">
        <f>4838-1</f>
        <v>4837</v>
      </c>
      <c r="F1035" s="87">
        <f>[1]TEGNOLOGIA!P17</f>
        <v>4836</v>
      </c>
      <c r="G1035" s="87">
        <f>[1]TEGNOLOGIA!Q17</f>
        <v>1</v>
      </c>
    </row>
    <row r="1036" spans="1:7" x14ac:dyDescent="0.25">
      <c r="A1036" s="45">
        <v>42668</v>
      </c>
      <c r="B1036" s="60">
        <v>4344</v>
      </c>
      <c r="C1036" s="47" t="s">
        <v>9</v>
      </c>
      <c r="D1036" s="48" t="s">
        <v>68</v>
      </c>
      <c r="E1036" s="86">
        <v>2065</v>
      </c>
      <c r="F1036" s="87">
        <f>[1]TEGNOLOGIA!P18</f>
        <v>1239</v>
      </c>
      <c r="G1036" s="87">
        <f>[1]TEGNOLOGIA!Q18</f>
        <v>826</v>
      </c>
    </row>
    <row r="1037" spans="1:7" x14ac:dyDescent="0.25">
      <c r="A1037" s="45">
        <v>43616</v>
      </c>
      <c r="B1037" s="60">
        <v>5255</v>
      </c>
      <c r="C1037" s="47" t="s">
        <v>9</v>
      </c>
      <c r="D1037" s="48" t="s">
        <v>690</v>
      </c>
      <c r="E1037" s="86">
        <v>30375</v>
      </c>
      <c r="F1037" s="87">
        <f>[1]TEGNOLOGIA!P19</f>
        <v>30375</v>
      </c>
      <c r="G1037" s="87">
        <f>[1]TEGNOLOGIA!Q19</f>
        <v>1</v>
      </c>
    </row>
    <row r="1038" spans="1:7" x14ac:dyDescent="0.25">
      <c r="A1038" s="45">
        <v>41030</v>
      </c>
      <c r="B1038" s="60">
        <v>2845</v>
      </c>
      <c r="C1038" s="47" t="s">
        <v>9</v>
      </c>
      <c r="D1038" s="48" t="s">
        <v>691</v>
      </c>
      <c r="E1038" s="86">
        <v>26593.4</v>
      </c>
      <c r="F1038" s="87">
        <f>[1]TEGNOLOGIA!P20</f>
        <v>26592.400000000001</v>
      </c>
      <c r="G1038" s="87">
        <f>[1]TEGNOLOGIA!Q20</f>
        <v>1</v>
      </c>
    </row>
    <row r="1039" spans="1:7" x14ac:dyDescent="0.25">
      <c r="A1039" s="45">
        <v>40372</v>
      </c>
      <c r="B1039" s="60">
        <v>2490</v>
      </c>
      <c r="C1039" s="47" t="s">
        <v>9</v>
      </c>
      <c r="D1039" s="48" t="s">
        <v>648</v>
      </c>
      <c r="E1039" s="86">
        <v>27066.35</v>
      </c>
      <c r="F1039" s="87">
        <f>[1]TEGNOLOGIA!P21</f>
        <v>27065.35</v>
      </c>
      <c r="G1039" s="87">
        <f>[1]TEGNOLOGIA!Q21</f>
        <v>1</v>
      </c>
    </row>
    <row r="1040" spans="1:7" x14ac:dyDescent="0.25">
      <c r="A1040" s="45">
        <v>43187</v>
      </c>
      <c r="B1040" s="60">
        <v>4847</v>
      </c>
      <c r="C1040" s="47" t="s">
        <v>9</v>
      </c>
      <c r="D1040" s="48" t="s">
        <v>422</v>
      </c>
      <c r="E1040" s="86">
        <v>4824</v>
      </c>
      <c r="F1040" s="87">
        <f>[1]TEGNOLOGIA!P22</f>
        <v>4822</v>
      </c>
      <c r="G1040" s="87">
        <f>[1]TEGNOLOGIA!Q22</f>
        <v>1</v>
      </c>
    </row>
    <row r="1041" spans="1:7" x14ac:dyDescent="0.25">
      <c r="A1041" s="45">
        <v>42895</v>
      </c>
      <c r="B1041" s="60">
        <v>4706</v>
      </c>
      <c r="C1041" s="47" t="s">
        <v>9</v>
      </c>
      <c r="D1041" s="48" t="s">
        <v>692</v>
      </c>
      <c r="E1041" s="86">
        <v>41282.300000000003</v>
      </c>
      <c r="F1041" s="87">
        <f>[1]TEGNOLOGIA!P23</f>
        <v>41281.300000000003</v>
      </c>
      <c r="G1041" s="87">
        <f>[1]TEGNOLOGIA!Q23</f>
        <v>1</v>
      </c>
    </row>
    <row r="1042" spans="1:7" x14ac:dyDescent="0.25">
      <c r="A1042" s="45">
        <v>42055</v>
      </c>
      <c r="B1042" s="60">
        <v>3387</v>
      </c>
      <c r="C1042" s="47" t="s">
        <v>9</v>
      </c>
      <c r="D1042" s="48" t="s">
        <v>693</v>
      </c>
      <c r="E1042" s="86">
        <v>22302</v>
      </c>
      <c r="F1042" s="87">
        <f>[1]TEGNOLOGIA!P24</f>
        <v>22301</v>
      </c>
      <c r="G1042" s="87">
        <f>[1]TEGNOLOGIA!Q24</f>
        <v>1</v>
      </c>
    </row>
    <row r="1043" spans="1:7" x14ac:dyDescent="0.25">
      <c r="A1043" s="45">
        <v>41864</v>
      </c>
      <c r="B1043" s="60">
        <v>3192</v>
      </c>
      <c r="C1043" s="47" t="s">
        <v>9</v>
      </c>
      <c r="D1043" s="48" t="s">
        <v>694</v>
      </c>
      <c r="E1043" s="86">
        <v>5424.28</v>
      </c>
      <c r="F1043" s="87">
        <f>[1]TEGNOLOGIA!P25</f>
        <v>5423.28</v>
      </c>
      <c r="G1043" s="87">
        <f>[1]TEGNOLOGIA!Q25</f>
        <v>1</v>
      </c>
    </row>
    <row r="1044" spans="1:7" x14ac:dyDescent="0.25">
      <c r="A1044" s="45">
        <v>41421</v>
      </c>
      <c r="B1044" s="60">
        <v>3037</v>
      </c>
      <c r="C1044" s="47" t="s">
        <v>9</v>
      </c>
      <c r="D1044" s="48" t="s">
        <v>695</v>
      </c>
      <c r="E1044" s="86">
        <v>5295.8</v>
      </c>
      <c r="F1044" s="87">
        <f>[1]TEGNOLOGIA!P26</f>
        <v>5294.8</v>
      </c>
      <c r="G1044" s="87">
        <f>[1]TEGNOLOGIA!Q26</f>
        <v>1</v>
      </c>
    </row>
    <row r="1045" spans="1:7" x14ac:dyDescent="0.25">
      <c r="A1045" s="45">
        <v>43196</v>
      </c>
      <c r="B1045" s="60">
        <v>4851</v>
      </c>
      <c r="C1045" s="47" t="s">
        <v>9</v>
      </c>
      <c r="D1045" s="48" t="s">
        <v>696</v>
      </c>
      <c r="E1045" s="86">
        <v>31929.08</v>
      </c>
      <c r="F1045" s="87">
        <f>[1]TEGNOLOGIA!P27</f>
        <v>31927.08</v>
      </c>
      <c r="G1045" s="87">
        <f>[1]TEGNOLOGIA!Q27</f>
        <v>1</v>
      </c>
    </row>
    <row r="1046" spans="1:7" x14ac:dyDescent="0.25">
      <c r="A1046" s="45">
        <v>42864</v>
      </c>
      <c r="B1046" s="60">
        <v>4680</v>
      </c>
      <c r="C1046" s="47" t="s">
        <v>9</v>
      </c>
      <c r="D1046" s="48" t="s">
        <v>697</v>
      </c>
      <c r="E1046" s="86">
        <v>5782</v>
      </c>
      <c r="F1046" s="87">
        <f>[1]TEGNOLOGIA!P28</f>
        <v>5781</v>
      </c>
      <c r="G1046" s="87">
        <f>[1]TEGNOLOGIA!Q28</f>
        <v>1</v>
      </c>
    </row>
    <row r="1047" spans="1:7" x14ac:dyDescent="0.25">
      <c r="A1047" s="45">
        <v>44491</v>
      </c>
      <c r="B1047" s="60">
        <v>5365</v>
      </c>
      <c r="C1047" s="47" t="s">
        <v>9</v>
      </c>
      <c r="D1047" s="48" t="s">
        <v>151</v>
      </c>
      <c r="E1047" s="86">
        <v>13799.65</v>
      </c>
      <c r="F1047" s="87">
        <f>[1]TEGNOLOGIA!P29</f>
        <v>4599.8833333333332</v>
      </c>
      <c r="G1047" s="87">
        <f>[1]TEGNOLOGIA!Q29</f>
        <v>9199.7666666666664</v>
      </c>
    </row>
    <row r="1048" spans="1:7" x14ac:dyDescent="0.25">
      <c r="A1048" s="45">
        <v>43791</v>
      </c>
      <c r="B1048" s="60">
        <v>5318</v>
      </c>
      <c r="C1048" s="47" t="s">
        <v>9</v>
      </c>
      <c r="D1048" s="48" t="s">
        <v>11</v>
      </c>
      <c r="E1048" s="86">
        <v>15576</v>
      </c>
      <c r="F1048" s="87">
        <f>[1]TEGNOLOGIA!P30</f>
        <v>15143.333333333334</v>
      </c>
      <c r="G1048" s="87">
        <f>[1]TEGNOLOGIA!Q30</f>
        <v>432.66666666666606</v>
      </c>
    </row>
    <row r="1049" spans="1:7" x14ac:dyDescent="0.25">
      <c r="A1049" s="45">
        <v>43592</v>
      </c>
      <c r="B1049" s="60">
        <v>5202</v>
      </c>
      <c r="C1049" s="47" t="s">
        <v>9</v>
      </c>
      <c r="D1049" s="48" t="s">
        <v>698</v>
      </c>
      <c r="E1049" s="86">
        <v>115999.99</v>
      </c>
      <c r="F1049" s="87">
        <f>[1]TEGNOLOGIA!P31</f>
        <v>115999.99</v>
      </c>
      <c r="G1049" s="87">
        <f>[1]TEGNOLOGIA!Q31</f>
        <v>1</v>
      </c>
    </row>
    <row r="1050" spans="1:7" x14ac:dyDescent="0.25">
      <c r="A1050" s="45">
        <v>43791</v>
      </c>
      <c r="B1050" s="60">
        <v>5319</v>
      </c>
      <c r="C1050" s="47" t="s">
        <v>9</v>
      </c>
      <c r="D1050" s="48" t="s">
        <v>699</v>
      </c>
      <c r="E1050" s="86">
        <v>15576</v>
      </c>
      <c r="F1050" s="87">
        <f>[1]TEGNOLOGIA!P32</f>
        <v>15143.333333333334</v>
      </c>
      <c r="G1050" s="87">
        <f>[1]TEGNOLOGIA!Q32</f>
        <v>432.66666666666606</v>
      </c>
    </row>
    <row r="1051" spans="1:7" x14ac:dyDescent="0.25">
      <c r="A1051" s="45">
        <v>39932</v>
      </c>
      <c r="B1051" s="60">
        <v>1791</v>
      </c>
      <c r="C1051" s="47" t="s">
        <v>9</v>
      </c>
      <c r="D1051" s="48" t="s">
        <v>700</v>
      </c>
      <c r="E1051" s="86">
        <v>24665.05</v>
      </c>
      <c r="F1051" s="87">
        <f>[1]TEGNOLOGIA!P33</f>
        <v>24664.05</v>
      </c>
      <c r="G1051" s="87">
        <f>[1]TEGNOLOGIA!Q33</f>
        <v>1</v>
      </c>
    </row>
    <row r="1052" spans="1:7" x14ac:dyDescent="0.25">
      <c r="A1052" s="45"/>
      <c r="B1052" s="60"/>
      <c r="C1052" s="47"/>
      <c r="D1052" s="48"/>
      <c r="E1052" s="86"/>
      <c r="F1052" s="87"/>
      <c r="G1052" s="87"/>
    </row>
    <row r="1054" spans="1:7" x14ac:dyDescent="0.25">
      <c r="A1054" s="57" t="s">
        <v>31</v>
      </c>
      <c r="B1054" s="212" t="s">
        <v>722</v>
      </c>
      <c r="C1054" s="212"/>
      <c r="E1054" s="59"/>
      <c r="F1054" s="59"/>
      <c r="G1054" s="56"/>
    </row>
    <row r="1055" spans="1:7" ht="12.75" x14ac:dyDescent="0.2">
      <c r="A1055" s="215" t="s">
        <v>1</v>
      </c>
      <c r="B1055" s="215"/>
      <c r="C1055" s="215"/>
      <c r="D1055" s="215"/>
      <c r="E1055" s="215"/>
      <c r="F1055" s="215"/>
      <c r="G1055" s="215"/>
    </row>
    <row r="1056" spans="1:7" ht="31.5" x14ac:dyDescent="0.2">
      <c r="A1056" s="28" t="s">
        <v>2</v>
      </c>
      <c r="B1056" s="29" t="s">
        <v>3</v>
      </c>
      <c r="C1056" s="30" t="s">
        <v>4</v>
      </c>
      <c r="D1056" s="29" t="s">
        <v>5</v>
      </c>
      <c r="E1056" s="31" t="s">
        <v>6</v>
      </c>
      <c r="F1056" s="32" t="s">
        <v>7</v>
      </c>
      <c r="G1056" s="32" t="s">
        <v>8</v>
      </c>
    </row>
    <row r="1057" spans="1:7" x14ac:dyDescent="0.25">
      <c r="A1057" s="45">
        <v>42080</v>
      </c>
      <c r="B1057" s="60">
        <v>3438</v>
      </c>
      <c r="C1057" s="47" t="s">
        <v>9</v>
      </c>
      <c r="D1057" s="48" t="s">
        <v>14</v>
      </c>
      <c r="E1057" s="87">
        <v>4400</v>
      </c>
      <c r="F1057" s="87">
        <v>3336.6666666666665</v>
      </c>
      <c r="G1057" s="87">
        <v>1063.3333333333335</v>
      </c>
    </row>
    <row r="1058" spans="1:7" x14ac:dyDescent="0.25">
      <c r="A1058" s="45">
        <v>38108</v>
      </c>
      <c r="B1058" s="60">
        <v>583</v>
      </c>
      <c r="C1058" s="47" t="s">
        <v>9</v>
      </c>
      <c r="D1058" s="48" t="s">
        <v>82</v>
      </c>
      <c r="E1058" s="87">
        <v>1</v>
      </c>
      <c r="F1058" s="87">
        <v>0</v>
      </c>
      <c r="G1058" s="87">
        <v>1</v>
      </c>
    </row>
    <row r="1059" spans="1:7" x14ac:dyDescent="0.25">
      <c r="A1059" s="45">
        <v>37991</v>
      </c>
      <c r="B1059" s="60">
        <v>540</v>
      </c>
      <c r="C1059" s="47" t="s">
        <v>9</v>
      </c>
      <c r="D1059" s="48" t="s">
        <v>82</v>
      </c>
      <c r="E1059" s="87">
        <v>1</v>
      </c>
      <c r="F1059" s="87">
        <v>0</v>
      </c>
      <c r="G1059" s="87">
        <v>1</v>
      </c>
    </row>
    <row r="1060" spans="1:7" x14ac:dyDescent="0.25">
      <c r="A1060" s="45">
        <v>38108</v>
      </c>
      <c r="B1060" s="60">
        <v>585</v>
      </c>
      <c r="C1060" s="47" t="s">
        <v>9</v>
      </c>
      <c r="D1060" s="48" t="s">
        <v>82</v>
      </c>
      <c r="E1060" s="87">
        <v>1</v>
      </c>
      <c r="F1060" s="87">
        <v>0</v>
      </c>
      <c r="G1060" s="87">
        <v>1</v>
      </c>
    </row>
    <row r="1061" spans="1:7" x14ac:dyDescent="0.25">
      <c r="A1061" s="45">
        <v>41851</v>
      </c>
      <c r="B1061" s="60">
        <v>3186</v>
      </c>
      <c r="C1061" s="47" t="s">
        <v>9</v>
      </c>
      <c r="D1061" s="48" t="s">
        <v>701</v>
      </c>
      <c r="E1061" s="87">
        <v>5298.2</v>
      </c>
      <c r="F1061" s="87">
        <v>4371.0149999999994</v>
      </c>
      <c r="G1061" s="87">
        <v>927.1850000000004</v>
      </c>
    </row>
    <row r="1062" spans="1:7" x14ac:dyDescent="0.25">
      <c r="A1062" s="45">
        <v>41559</v>
      </c>
      <c r="B1062" s="60">
        <v>3133</v>
      </c>
      <c r="C1062" s="47" t="s">
        <v>9</v>
      </c>
      <c r="D1062" s="48" t="s">
        <v>702</v>
      </c>
      <c r="E1062" s="87">
        <v>13443.15</v>
      </c>
      <c r="F1062" s="87">
        <v>12098.835000000001</v>
      </c>
      <c r="G1062" s="87">
        <v>1344.3149999999987</v>
      </c>
    </row>
    <row r="1063" spans="1:7" x14ac:dyDescent="0.25">
      <c r="A1063" s="45">
        <v>41864</v>
      </c>
      <c r="B1063" s="60">
        <v>3188</v>
      </c>
      <c r="C1063" s="47" t="s">
        <v>9</v>
      </c>
      <c r="D1063" s="48" t="s">
        <v>703</v>
      </c>
      <c r="E1063" s="87">
        <v>9027</v>
      </c>
      <c r="F1063" s="87">
        <v>7372.0500000000011</v>
      </c>
      <c r="G1063" s="87">
        <v>1654.9499999999989</v>
      </c>
    </row>
    <row r="1064" spans="1:7" x14ac:dyDescent="0.25">
      <c r="A1064" s="45">
        <v>38108</v>
      </c>
      <c r="B1064" s="60">
        <v>942</v>
      </c>
      <c r="C1064" s="47" t="s">
        <v>9</v>
      </c>
      <c r="D1064" s="48" t="s">
        <v>704</v>
      </c>
      <c r="E1064" s="87">
        <v>1</v>
      </c>
      <c r="F1064" s="87">
        <v>0</v>
      </c>
      <c r="G1064" s="87">
        <v>1</v>
      </c>
    </row>
    <row r="1065" spans="1:7" x14ac:dyDescent="0.25">
      <c r="A1065" s="45">
        <v>38108</v>
      </c>
      <c r="B1065" s="60">
        <v>542</v>
      </c>
      <c r="C1065" s="47" t="s">
        <v>9</v>
      </c>
      <c r="D1065" s="48" t="s">
        <v>704</v>
      </c>
      <c r="E1065" s="87">
        <v>1</v>
      </c>
      <c r="F1065" s="87">
        <v>0</v>
      </c>
      <c r="G1065" s="87">
        <v>1</v>
      </c>
    </row>
    <row r="1066" spans="1:7" x14ac:dyDescent="0.25">
      <c r="A1066" s="45">
        <v>40071</v>
      </c>
      <c r="B1066" s="60">
        <v>4614</v>
      </c>
      <c r="C1066" s="47" t="s">
        <v>9</v>
      </c>
      <c r="D1066" s="48" t="s">
        <v>705</v>
      </c>
      <c r="E1066" s="87">
        <v>2668</v>
      </c>
      <c r="F1066" s="87">
        <v>2667</v>
      </c>
      <c r="G1066" s="87">
        <v>1</v>
      </c>
    </row>
    <row r="1067" spans="1:7" x14ac:dyDescent="0.25">
      <c r="A1067" s="45">
        <v>41421</v>
      </c>
      <c r="B1067" s="60">
        <v>3039</v>
      </c>
      <c r="C1067" s="47" t="s">
        <v>9</v>
      </c>
      <c r="D1067" s="48" t="s">
        <v>239</v>
      </c>
      <c r="E1067" s="87">
        <v>25388.9</v>
      </c>
      <c r="F1067" s="87">
        <v>25387.9</v>
      </c>
      <c r="G1067" s="87">
        <v>1</v>
      </c>
    </row>
    <row r="1068" spans="1:7" x14ac:dyDescent="0.25">
      <c r="A1068" s="45">
        <v>41421</v>
      </c>
      <c r="B1068" s="60">
        <v>3063</v>
      </c>
      <c r="C1068" s="47" t="s">
        <v>9</v>
      </c>
      <c r="D1068" s="48" t="s">
        <v>239</v>
      </c>
      <c r="E1068" s="87">
        <v>25388.9</v>
      </c>
      <c r="F1068" s="87">
        <v>25387.9</v>
      </c>
      <c r="G1068" s="87">
        <v>1</v>
      </c>
    </row>
    <row r="1069" spans="1:7" x14ac:dyDescent="0.25">
      <c r="A1069" s="45">
        <v>41421</v>
      </c>
      <c r="B1069" s="60">
        <v>3045</v>
      </c>
      <c r="C1069" s="47" t="s">
        <v>9</v>
      </c>
      <c r="D1069" s="48" t="s">
        <v>239</v>
      </c>
      <c r="E1069" s="87">
        <v>25388.9</v>
      </c>
      <c r="F1069" s="87">
        <v>25387.9</v>
      </c>
      <c r="G1069" s="87">
        <v>1</v>
      </c>
    </row>
    <row r="1070" spans="1:7" x14ac:dyDescent="0.25">
      <c r="A1070" s="45">
        <v>38108</v>
      </c>
      <c r="B1070" s="60">
        <v>1903</v>
      </c>
      <c r="C1070" s="47" t="s">
        <v>9</v>
      </c>
      <c r="D1070" s="48" t="s">
        <v>706</v>
      </c>
      <c r="E1070" s="87">
        <v>1</v>
      </c>
      <c r="F1070" s="87">
        <v>0</v>
      </c>
      <c r="G1070" s="87">
        <v>1</v>
      </c>
    </row>
    <row r="1071" spans="1:7" x14ac:dyDescent="0.25">
      <c r="A1071" s="45">
        <v>42080</v>
      </c>
      <c r="B1071" s="60">
        <v>3439</v>
      </c>
      <c r="C1071" s="47" t="s">
        <v>9</v>
      </c>
      <c r="D1071" s="48" t="s">
        <v>707</v>
      </c>
      <c r="E1071" s="87">
        <v>10004</v>
      </c>
      <c r="F1071" s="87">
        <v>7586.3666666666659</v>
      </c>
      <c r="G1071" s="87">
        <v>2417.6333333333341</v>
      </c>
    </row>
    <row r="1072" spans="1:7" x14ac:dyDescent="0.25">
      <c r="A1072" s="45">
        <v>42214</v>
      </c>
      <c r="B1072" s="60">
        <v>3788</v>
      </c>
      <c r="C1072" s="47" t="s">
        <v>9</v>
      </c>
      <c r="D1072" s="48" t="s">
        <v>708</v>
      </c>
      <c r="E1072" s="87">
        <v>1351.12</v>
      </c>
      <c r="F1072" s="87">
        <v>1350.12</v>
      </c>
      <c r="G1072" s="87">
        <v>1</v>
      </c>
    </row>
    <row r="1073" spans="1:7" x14ac:dyDescent="0.25">
      <c r="A1073" s="45">
        <v>39967</v>
      </c>
      <c r="B1073" s="60">
        <v>171</v>
      </c>
      <c r="C1073" s="47" t="s">
        <v>9</v>
      </c>
      <c r="D1073" s="48" t="s">
        <v>709</v>
      </c>
      <c r="E1073" s="87">
        <v>1</v>
      </c>
      <c r="F1073" s="87">
        <v>0</v>
      </c>
      <c r="G1073" s="87">
        <v>1</v>
      </c>
    </row>
    <row r="1074" spans="1:7" x14ac:dyDescent="0.25">
      <c r="A1074" s="45">
        <v>40185</v>
      </c>
      <c r="B1074" s="60">
        <v>2613</v>
      </c>
      <c r="C1074" s="47" t="s">
        <v>9</v>
      </c>
      <c r="D1074" s="48" t="s">
        <v>710</v>
      </c>
      <c r="E1074" s="87">
        <v>1</v>
      </c>
      <c r="F1074" s="87">
        <v>0</v>
      </c>
      <c r="G1074" s="87">
        <v>1</v>
      </c>
    </row>
    <row r="1075" spans="1:7" x14ac:dyDescent="0.25">
      <c r="A1075" s="45">
        <v>40185</v>
      </c>
      <c r="B1075" s="60">
        <v>4624</v>
      </c>
      <c r="C1075" s="47" t="s">
        <v>9</v>
      </c>
      <c r="D1075" s="48" t="s">
        <v>48</v>
      </c>
      <c r="E1075" s="87">
        <v>7772</v>
      </c>
      <c r="F1075" s="87">
        <v>7771</v>
      </c>
      <c r="G1075" s="87">
        <v>1</v>
      </c>
    </row>
    <row r="1076" spans="1:7" x14ac:dyDescent="0.25">
      <c r="A1076" s="45">
        <v>40185</v>
      </c>
      <c r="B1076" s="60">
        <v>2395</v>
      </c>
      <c r="C1076" s="47" t="s">
        <v>9</v>
      </c>
      <c r="D1076" s="48" t="s">
        <v>48</v>
      </c>
      <c r="E1076" s="87">
        <v>7772</v>
      </c>
      <c r="F1076" s="87">
        <v>7771</v>
      </c>
      <c r="G1076" s="87">
        <v>1</v>
      </c>
    </row>
    <row r="1077" spans="1:7" x14ac:dyDescent="0.25">
      <c r="A1077" s="45">
        <v>42080</v>
      </c>
      <c r="B1077" s="60">
        <v>3440</v>
      </c>
      <c r="C1077" s="47" t="s">
        <v>9</v>
      </c>
      <c r="D1077" s="48" t="s">
        <v>711</v>
      </c>
      <c r="E1077" s="87">
        <v>5383.3</v>
      </c>
      <c r="F1077" s="87">
        <v>4082.335833333334</v>
      </c>
      <c r="G1077" s="87">
        <v>1300.9641666666662</v>
      </c>
    </row>
    <row r="1078" spans="1:7" x14ac:dyDescent="0.25">
      <c r="A1078" s="45">
        <v>38890</v>
      </c>
      <c r="B1078" s="60">
        <v>446</v>
      </c>
      <c r="C1078" s="47" t="s">
        <v>9</v>
      </c>
      <c r="D1078" s="48" t="s">
        <v>712</v>
      </c>
      <c r="E1078" s="87">
        <v>18024.810000000001</v>
      </c>
      <c r="F1078" s="87">
        <v>18023.810000000001</v>
      </c>
      <c r="G1078" s="87">
        <v>1</v>
      </c>
    </row>
    <row r="1079" spans="1:7" x14ac:dyDescent="0.25">
      <c r="A1079" s="45">
        <v>38108</v>
      </c>
      <c r="B1079" s="60">
        <v>536</v>
      </c>
      <c r="C1079" s="47" t="s">
        <v>9</v>
      </c>
      <c r="D1079" s="48" t="s">
        <v>713</v>
      </c>
      <c r="E1079" s="87">
        <v>1</v>
      </c>
      <c r="F1079" s="87">
        <v>0</v>
      </c>
      <c r="G1079" s="87">
        <v>1</v>
      </c>
    </row>
    <row r="1080" spans="1:7" x14ac:dyDescent="0.25">
      <c r="A1080" s="45">
        <v>37991</v>
      </c>
      <c r="B1080" s="60">
        <v>243</v>
      </c>
      <c r="C1080" s="47" t="s">
        <v>9</v>
      </c>
      <c r="D1080" s="48" t="s">
        <v>714</v>
      </c>
      <c r="E1080" s="87">
        <v>1</v>
      </c>
      <c r="F1080" s="87">
        <v>0</v>
      </c>
      <c r="G1080" s="87">
        <v>1</v>
      </c>
    </row>
    <row r="1081" spans="1:7" x14ac:dyDescent="0.25">
      <c r="A1081" s="45">
        <v>41421</v>
      </c>
      <c r="B1081" s="60">
        <v>3040</v>
      </c>
      <c r="C1081" s="47" t="s">
        <v>9</v>
      </c>
      <c r="D1081" s="48" t="s">
        <v>100</v>
      </c>
      <c r="E1081" s="87">
        <v>5295.8</v>
      </c>
      <c r="F1081" s="87">
        <v>5294.8</v>
      </c>
      <c r="G1081" s="87">
        <v>1</v>
      </c>
    </row>
    <row r="1082" spans="1:7" x14ac:dyDescent="0.25">
      <c r="A1082" s="45">
        <v>41421</v>
      </c>
      <c r="B1082" s="60">
        <v>3064</v>
      </c>
      <c r="C1082" s="47" t="s">
        <v>9</v>
      </c>
      <c r="D1082" s="48" t="s">
        <v>100</v>
      </c>
      <c r="E1082" s="87">
        <v>5295.8</v>
      </c>
      <c r="F1082" s="87">
        <v>5294.8</v>
      </c>
      <c r="G1082" s="87">
        <v>1</v>
      </c>
    </row>
    <row r="1083" spans="1:7" x14ac:dyDescent="0.25">
      <c r="A1083" s="45">
        <v>41421</v>
      </c>
      <c r="B1083" s="60">
        <v>3046</v>
      </c>
      <c r="C1083" s="47" t="s">
        <v>9</v>
      </c>
      <c r="D1083" s="48" t="s">
        <v>715</v>
      </c>
      <c r="E1083" s="87">
        <v>5295.8</v>
      </c>
      <c r="F1083" s="87">
        <v>5294.8</v>
      </c>
      <c r="G1083" s="87">
        <v>1</v>
      </c>
    </row>
    <row r="1084" spans="1:7" x14ac:dyDescent="0.25">
      <c r="A1084" s="45">
        <v>38265</v>
      </c>
      <c r="B1084" s="60">
        <v>546</v>
      </c>
      <c r="C1084" s="47" t="s">
        <v>9</v>
      </c>
      <c r="D1084" s="48" t="s">
        <v>716</v>
      </c>
      <c r="E1084" s="87">
        <v>1</v>
      </c>
      <c r="F1084" s="87">
        <v>0</v>
      </c>
      <c r="G1084" s="87">
        <v>1</v>
      </c>
    </row>
    <row r="1085" spans="1:7" x14ac:dyDescent="0.25">
      <c r="A1085" s="45">
        <v>42080</v>
      </c>
      <c r="B1085" s="60">
        <v>3441</v>
      </c>
      <c r="C1085" s="47" t="s">
        <v>9</v>
      </c>
      <c r="D1085" s="48" t="s">
        <v>717</v>
      </c>
      <c r="E1085" s="87">
        <v>13366</v>
      </c>
      <c r="F1085" s="87">
        <v>10135.883333333333</v>
      </c>
      <c r="G1085" s="87">
        <v>3230.1166666666668</v>
      </c>
    </row>
    <row r="1086" spans="1:7" x14ac:dyDescent="0.25">
      <c r="A1086" s="45">
        <v>43013</v>
      </c>
      <c r="B1086" s="60">
        <v>4771</v>
      </c>
      <c r="C1086" s="47" t="s">
        <v>9</v>
      </c>
      <c r="D1086" s="48" t="s">
        <v>718</v>
      </c>
      <c r="E1086" s="87">
        <v>5799.7</v>
      </c>
      <c r="F1086" s="87">
        <v>2899.8500000000004</v>
      </c>
      <c r="G1086" s="87">
        <v>2899.8499999999995</v>
      </c>
    </row>
    <row r="1087" spans="1:7" x14ac:dyDescent="0.25">
      <c r="A1087" s="45">
        <v>42080</v>
      </c>
      <c r="B1087" s="60">
        <v>3455</v>
      </c>
      <c r="C1087" s="47" t="s">
        <v>9</v>
      </c>
      <c r="D1087" s="48" t="s">
        <v>719</v>
      </c>
      <c r="E1087" s="87">
        <v>3206.2</v>
      </c>
      <c r="F1087" s="87">
        <v>2431.3683333333333</v>
      </c>
      <c r="G1087" s="87">
        <v>774.83166666666648</v>
      </c>
    </row>
    <row r="1088" spans="1:7" x14ac:dyDescent="0.25">
      <c r="A1088" s="45">
        <v>42220</v>
      </c>
      <c r="B1088" s="60">
        <v>3605</v>
      </c>
      <c r="C1088" s="47" t="s">
        <v>9</v>
      </c>
      <c r="D1088" s="48" t="s">
        <v>720</v>
      </c>
      <c r="E1088" s="87">
        <v>4956</v>
      </c>
      <c r="F1088" s="87">
        <v>3551.8</v>
      </c>
      <c r="G1088" s="87">
        <v>1404.1999999999998</v>
      </c>
    </row>
    <row r="1089" spans="1:7" x14ac:dyDescent="0.25">
      <c r="A1089" s="45">
        <v>42552</v>
      </c>
      <c r="B1089" s="60">
        <v>3961</v>
      </c>
      <c r="C1089" s="47" t="s">
        <v>9</v>
      </c>
      <c r="D1089" s="48" t="s">
        <v>721</v>
      </c>
      <c r="E1089" s="87">
        <v>2124</v>
      </c>
      <c r="F1089" s="87">
        <v>2123</v>
      </c>
      <c r="G1089" s="87">
        <v>1</v>
      </c>
    </row>
    <row r="1090" spans="1:7" x14ac:dyDescent="0.25">
      <c r="D1090" s="48"/>
    </row>
    <row r="1091" spans="1:7" x14ac:dyDescent="0.25">
      <c r="A1091" s="184" t="s">
        <v>31</v>
      </c>
      <c r="B1091" s="212" t="s">
        <v>976</v>
      </c>
      <c r="C1091" s="212"/>
      <c r="D1091" s="212"/>
      <c r="E1091" s="185"/>
      <c r="F1091" s="185"/>
      <c r="G1091" s="186"/>
    </row>
    <row r="1092" spans="1:7" ht="12.75" x14ac:dyDescent="0.2">
      <c r="A1092" s="215" t="s">
        <v>1</v>
      </c>
      <c r="B1092" s="215"/>
      <c r="C1092" s="215"/>
      <c r="D1092" s="215"/>
      <c r="E1092" s="215"/>
      <c r="F1092" s="215"/>
      <c r="G1092" s="215"/>
    </row>
    <row r="1093" spans="1:7" ht="30" x14ac:dyDescent="0.2">
      <c r="A1093" s="187" t="s">
        <v>2</v>
      </c>
      <c r="B1093" s="188" t="s">
        <v>3</v>
      </c>
      <c r="C1093" s="30" t="s">
        <v>4</v>
      </c>
      <c r="D1093" s="29" t="s">
        <v>5</v>
      </c>
      <c r="E1093" s="189" t="s">
        <v>6</v>
      </c>
      <c r="F1093" s="190" t="s">
        <v>7</v>
      </c>
      <c r="G1093" s="190" t="s">
        <v>8</v>
      </c>
    </row>
    <row r="1094" spans="1:7" ht="15" x14ac:dyDescent="0.25">
      <c r="A1094" s="191">
        <v>41991</v>
      </c>
      <c r="B1094" s="192">
        <v>3283</v>
      </c>
      <c r="C1094" s="47" t="s">
        <v>9</v>
      </c>
      <c r="D1094" s="48" t="s">
        <v>724</v>
      </c>
      <c r="E1094" s="193">
        <v>31742</v>
      </c>
      <c r="F1094" s="194">
        <v>31741</v>
      </c>
      <c r="G1094" s="194">
        <v>1</v>
      </c>
    </row>
    <row r="1095" spans="1:7" ht="15" x14ac:dyDescent="0.25">
      <c r="A1095" s="191">
        <v>41991</v>
      </c>
      <c r="B1095" s="192">
        <v>3280</v>
      </c>
      <c r="C1095" s="47" t="s">
        <v>9</v>
      </c>
      <c r="D1095" s="48" t="s">
        <v>725</v>
      </c>
      <c r="E1095" s="193">
        <v>31742</v>
      </c>
      <c r="F1095" s="194">
        <v>31741</v>
      </c>
      <c r="G1095" s="194">
        <v>1</v>
      </c>
    </row>
    <row r="1096" spans="1:7" ht="15" x14ac:dyDescent="0.25">
      <c r="A1096" s="191">
        <v>43105</v>
      </c>
      <c r="B1096" s="192">
        <v>4797</v>
      </c>
      <c r="C1096" s="47" t="s">
        <v>9</v>
      </c>
      <c r="D1096" s="48" t="s">
        <v>726</v>
      </c>
      <c r="E1096" s="193">
        <v>36108</v>
      </c>
      <c r="F1096" s="194">
        <v>36107</v>
      </c>
      <c r="G1096" s="194">
        <v>1</v>
      </c>
    </row>
    <row r="1097" spans="1:7" ht="15" x14ac:dyDescent="0.25">
      <c r="A1097" s="191">
        <v>42842</v>
      </c>
      <c r="B1097" s="192">
        <v>4651</v>
      </c>
      <c r="C1097" s="47" t="s">
        <v>9</v>
      </c>
      <c r="D1097" s="48" t="s">
        <v>727</v>
      </c>
      <c r="E1097" s="193">
        <v>13865</v>
      </c>
      <c r="F1097" s="194">
        <v>13864</v>
      </c>
      <c r="G1097" s="194">
        <v>1</v>
      </c>
    </row>
    <row r="1098" spans="1:7" ht="15" x14ac:dyDescent="0.25">
      <c r="A1098" s="191">
        <v>41991</v>
      </c>
      <c r="B1098" s="192">
        <v>3284</v>
      </c>
      <c r="C1098" s="47" t="s">
        <v>9</v>
      </c>
      <c r="D1098" s="48" t="s">
        <v>728</v>
      </c>
      <c r="E1098" s="193">
        <v>6372</v>
      </c>
      <c r="F1098" s="194">
        <v>6371</v>
      </c>
      <c r="G1098" s="194">
        <v>1</v>
      </c>
    </row>
    <row r="1099" spans="1:7" ht="15" x14ac:dyDescent="0.25">
      <c r="A1099" s="191">
        <v>43105</v>
      </c>
      <c r="B1099" s="192">
        <v>4800</v>
      </c>
      <c r="C1099" s="47" t="s">
        <v>9</v>
      </c>
      <c r="D1099" s="48" t="s">
        <v>729</v>
      </c>
      <c r="E1099" s="193">
        <v>5000</v>
      </c>
      <c r="F1099" s="194">
        <v>4999</v>
      </c>
      <c r="G1099" s="194">
        <v>1</v>
      </c>
    </row>
    <row r="1100" spans="1:7" ht="15" x14ac:dyDescent="0.25">
      <c r="A1100" s="191">
        <v>41991</v>
      </c>
      <c r="B1100" s="192">
        <v>3285</v>
      </c>
      <c r="C1100" s="47" t="s">
        <v>9</v>
      </c>
      <c r="D1100" s="48" t="s">
        <v>730</v>
      </c>
      <c r="E1100" s="193">
        <v>236</v>
      </c>
      <c r="F1100" s="194">
        <v>235</v>
      </c>
      <c r="G1100" s="194">
        <v>1</v>
      </c>
    </row>
    <row r="1101" spans="1:7" ht="15" x14ac:dyDescent="0.25">
      <c r="A1101" s="191">
        <v>39617</v>
      </c>
      <c r="B1101" s="192">
        <v>2768</v>
      </c>
      <c r="C1101" s="47" t="s">
        <v>9</v>
      </c>
      <c r="D1101" s="48" t="s">
        <v>731</v>
      </c>
      <c r="E1101" s="193">
        <v>1769</v>
      </c>
      <c r="F1101" s="194">
        <v>1768</v>
      </c>
      <c r="G1101" s="194">
        <v>1</v>
      </c>
    </row>
    <row r="1102" spans="1:7" ht="15" x14ac:dyDescent="0.25">
      <c r="A1102" s="191">
        <v>42038</v>
      </c>
      <c r="B1102" s="192">
        <v>3364</v>
      </c>
      <c r="C1102" s="47" t="s">
        <v>9</v>
      </c>
      <c r="D1102" s="48" t="s">
        <v>732</v>
      </c>
      <c r="E1102" s="193">
        <v>1394.95</v>
      </c>
      <c r="F1102" s="194">
        <v>1393.95</v>
      </c>
      <c r="G1102" s="194">
        <v>1</v>
      </c>
    </row>
    <row r="1103" spans="1:7" ht="15" x14ac:dyDescent="0.25">
      <c r="A1103" s="191">
        <v>37991</v>
      </c>
      <c r="B1103" s="192">
        <v>1175</v>
      </c>
      <c r="C1103" s="47" t="s">
        <v>9</v>
      </c>
      <c r="D1103" s="48" t="s">
        <v>733</v>
      </c>
      <c r="E1103" s="193">
        <v>29736.6</v>
      </c>
      <c r="F1103" s="194">
        <v>29735.599999999999</v>
      </c>
      <c r="G1103" s="194">
        <v>1</v>
      </c>
    </row>
    <row r="1104" spans="1:7" ht="15" x14ac:dyDescent="0.25">
      <c r="A1104" s="191">
        <v>37991</v>
      </c>
      <c r="B1104" s="192">
        <v>1215</v>
      </c>
      <c r="C1104" s="47" t="s">
        <v>9</v>
      </c>
      <c r="D1104" s="48" t="s">
        <v>168</v>
      </c>
      <c r="E1104" s="193">
        <v>1</v>
      </c>
      <c r="F1104" s="194">
        <v>0</v>
      </c>
      <c r="G1104" s="194">
        <v>1</v>
      </c>
    </row>
    <row r="1105" spans="1:7" ht="15" x14ac:dyDescent="0.25">
      <c r="A1105" s="191">
        <v>37991</v>
      </c>
      <c r="B1105" s="192">
        <v>1179</v>
      </c>
      <c r="C1105" s="47" t="s">
        <v>9</v>
      </c>
      <c r="D1105" s="48" t="s">
        <v>734</v>
      </c>
      <c r="E1105" s="193">
        <v>5452</v>
      </c>
      <c r="F1105" s="194">
        <v>5451</v>
      </c>
      <c r="G1105" s="194">
        <v>1</v>
      </c>
    </row>
    <row r="1106" spans="1:7" ht="15" x14ac:dyDescent="0.25">
      <c r="A1106" s="191">
        <v>41985</v>
      </c>
      <c r="B1106" s="192">
        <v>3266</v>
      </c>
      <c r="C1106" s="47" t="s">
        <v>9</v>
      </c>
      <c r="D1106" s="48" t="s">
        <v>735</v>
      </c>
      <c r="E1106" s="193">
        <v>10667.2</v>
      </c>
      <c r="F1106" s="194">
        <v>8355.9733333333334</v>
      </c>
      <c r="G1106" s="194">
        <v>2311.2266666666674</v>
      </c>
    </row>
    <row r="1107" spans="1:7" ht="15" x14ac:dyDescent="0.25">
      <c r="A1107" s="191">
        <v>41985</v>
      </c>
      <c r="B1107" s="192">
        <v>3263</v>
      </c>
      <c r="C1107" s="47" t="s">
        <v>9</v>
      </c>
      <c r="D1107" s="48" t="s">
        <v>736</v>
      </c>
      <c r="E1107" s="193">
        <v>11381.1</v>
      </c>
      <c r="F1107" s="194">
        <v>8915.1950000000015</v>
      </c>
      <c r="G1107" s="194">
        <v>2465.9049999999988</v>
      </c>
    </row>
    <row r="1108" spans="1:7" ht="15" x14ac:dyDescent="0.25">
      <c r="A1108" s="191">
        <v>41985</v>
      </c>
      <c r="B1108" s="192">
        <v>3276</v>
      </c>
      <c r="C1108" s="47" t="s">
        <v>9</v>
      </c>
      <c r="D1108" s="48" t="s">
        <v>737</v>
      </c>
      <c r="E1108" s="193">
        <v>16555</v>
      </c>
      <c r="F1108" s="194">
        <v>12968.083333333334</v>
      </c>
      <c r="G1108" s="194">
        <v>3586.9166666666661</v>
      </c>
    </row>
    <row r="1109" spans="1:7" ht="15" x14ac:dyDescent="0.25">
      <c r="A1109" s="191">
        <v>42552</v>
      </c>
      <c r="B1109" s="192">
        <v>4138</v>
      </c>
      <c r="C1109" s="47" t="s">
        <v>9</v>
      </c>
      <c r="D1109" s="48" t="s">
        <v>738</v>
      </c>
      <c r="E1109" s="193">
        <v>1</v>
      </c>
      <c r="F1109" s="194">
        <v>0.625</v>
      </c>
      <c r="G1109" s="194">
        <v>0.375</v>
      </c>
    </row>
    <row r="1110" spans="1:7" ht="15" x14ac:dyDescent="0.25">
      <c r="A1110" s="191">
        <v>37991</v>
      </c>
      <c r="B1110" s="192">
        <v>1201</v>
      </c>
      <c r="C1110" s="47" t="s">
        <v>9</v>
      </c>
      <c r="D1110" s="48" t="s">
        <v>739</v>
      </c>
      <c r="E1110" s="193">
        <v>1</v>
      </c>
      <c r="F1110" s="194">
        <v>0</v>
      </c>
      <c r="G1110" s="194">
        <v>1</v>
      </c>
    </row>
    <row r="1111" spans="1:7" ht="15" x14ac:dyDescent="0.25">
      <c r="A1111" s="191">
        <v>37991</v>
      </c>
      <c r="B1111" s="192">
        <v>1202</v>
      </c>
      <c r="C1111" s="47" t="s">
        <v>9</v>
      </c>
      <c r="D1111" s="48" t="s">
        <v>739</v>
      </c>
      <c r="E1111" s="193">
        <v>1</v>
      </c>
      <c r="F1111" s="194">
        <v>0</v>
      </c>
      <c r="G1111" s="194">
        <v>1</v>
      </c>
    </row>
    <row r="1112" spans="1:7" ht="15" x14ac:dyDescent="0.25">
      <c r="A1112" s="191">
        <v>37991</v>
      </c>
      <c r="B1112" s="192">
        <v>1167</v>
      </c>
      <c r="C1112" s="47" t="s">
        <v>9</v>
      </c>
      <c r="D1112" s="48" t="s">
        <v>740</v>
      </c>
      <c r="E1112" s="193">
        <v>1</v>
      </c>
      <c r="F1112" s="194">
        <v>0</v>
      </c>
      <c r="G1112" s="194">
        <v>1</v>
      </c>
    </row>
    <row r="1113" spans="1:7" ht="15" x14ac:dyDescent="0.25">
      <c r="A1113" s="191">
        <v>37991</v>
      </c>
      <c r="B1113" s="192">
        <v>1168</v>
      </c>
      <c r="C1113" s="47" t="s">
        <v>9</v>
      </c>
      <c r="D1113" s="48" t="s">
        <v>741</v>
      </c>
      <c r="E1113" s="193">
        <v>1</v>
      </c>
      <c r="F1113" s="194">
        <v>0</v>
      </c>
      <c r="G1113" s="194">
        <v>1</v>
      </c>
    </row>
    <row r="1114" spans="1:7" ht="15" x14ac:dyDescent="0.25">
      <c r="A1114" s="191">
        <v>41985</v>
      </c>
      <c r="B1114" s="192">
        <v>3257</v>
      </c>
      <c r="C1114" s="47" t="s">
        <v>9</v>
      </c>
      <c r="D1114" s="48" t="s">
        <v>742</v>
      </c>
      <c r="E1114" s="193">
        <v>6366.1</v>
      </c>
      <c r="F1114" s="194">
        <v>4986.7783333333336</v>
      </c>
      <c r="G1114" s="194">
        <v>1379.3216666666667</v>
      </c>
    </row>
    <row r="1115" spans="1:7" ht="15" x14ac:dyDescent="0.25">
      <c r="A1115" s="191">
        <v>41985</v>
      </c>
      <c r="B1115" s="192">
        <v>3265</v>
      </c>
      <c r="C1115" s="47" t="s">
        <v>9</v>
      </c>
      <c r="D1115" s="48" t="s">
        <v>743</v>
      </c>
      <c r="E1115" s="193">
        <v>4961.8999999999996</v>
      </c>
      <c r="F1115" s="194">
        <v>3886.8216666666663</v>
      </c>
      <c r="G1115" s="194">
        <v>1075.0783333333334</v>
      </c>
    </row>
    <row r="1116" spans="1:7" ht="15" x14ac:dyDescent="0.25">
      <c r="A1116" s="191">
        <v>43110</v>
      </c>
      <c r="B1116" s="192">
        <v>4809</v>
      </c>
      <c r="C1116" s="47" t="s">
        <v>9</v>
      </c>
      <c r="D1116" s="48" t="s">
        <v>744</v>
      </c>
      <c r="E1116" s="193">
        <v>12036</v>
      </c>
      <c r="F1116" s="194">
        <v>5717.0999999999995</v>
      </c>
      <c r="G1116" s="194">
        <v>6318.9000000000005</v>
      </c>
    </row>
    <row r="1117" spans="1:7" ht="15" x14ac:dyDescent="0.25">
      <c r="A1117" s="191">
        <v>41985</v>
      </c>
      <c r="B1117" s="192">
        <v>3264</v>
      </c>
      <c r="C1117" s="47" t="s">
        <v>9</v>
      </c>
      <c r="D1117" s="48" t="s">
        <v>745</v>
      </c>
      <c r="E1117" s="193">
        <v>4961.8999999999996</v>
      </c>
      <c r="F1117" s="194">
        <v>3886.8216666666663</v>
      </c>
      <c r="G1117" s="194">
        <v>1075.0783333333334</v>
      </c>
    </row>
    <row r="1118" spans="1:7" ht="15" x14ac:dyDescent="0.25">
      <c r="A1118" s="191">
        <v>42177</v>
      </c>
      <c r="B1118" s="192">
        <v>3744</v>
      </c>
      <c r="C1118" s="47" t="s">
        <v>9</v>
      </c>
      <c r="D1118" s="48" t="s">
        <v>746</v>
      </c>
      <c r="E1118" s="193">
        <v>23616.86</v>
      </c>
      <c r="F1118" s="194">
        <v>23615.86</v>
      </c>
      <c r="G1118" s="194">
        <v>1</v>
      </c>
    </row>
    <row r="1119" spans="1:7" ht="15" x14ac:dyDescent="0.25">
      <c r="A1119" s="191">
        <v>41985</v>
      </c>
      <c r="B1119" s="192">
        <v>3269</v>
      </c>
      <c r="C1119" s="47" t="s">
        <v>9</v>
      </c>
      <c r="D1119" s="48" t="s">
        <v>747</v>
      </c>
      <c r="E1119" s="193">
        <v>4311.72</v>
      </c>
      <c r="F1119" s="194">
        <v>3377.5140000000006</v>
      </c>
      <c r="G1119" s="194">
        <v>934.20599999999968</v>
      </c>
    </row>
    <row r="1120" spans="1:7" ht="15" x14ac:dyDescent="0.25">
      <c r="A1120" s="191">
        <v>41985</v>
      </c>
      <c r="B1120" s="192">
        <v>3267</v>
      </c>
      <c r="C1120" s="47" t="s">
        <v>9</v>
      </c>
      <c r="D1120" s="48" t="s">
        <v>748</v>
      </c>
      <c r="E1120" s="193">
        <v>4100.5</v>
      </c>
      <c r="F1120" s="194">
        <v>3212.0583333333334</v>
      </c>
      <c r="G1120" s="194">
        <v>888.44166666666661</v>
      </c>
    </row>
    <row r="1121" spans="1:7" ht="15" x14ac:dyDescent="0.25">
      <c r="A1121" s="191">
        <v>41985</v>
      </c>
      <c r="B1121" s="192">
        <v>3268</v>
      </c>
      <c r="C1121" s="47" t="s">
        <v>9</v>
      </c>
      <c r="D1121" s="48" t="s">
        <v>749</v>
      </c>
      <c r="E1121" s="193">
        <v>4100.5</v>
      </c>
      <c r="F1121" s="194">
        <v>3212.0583333333334</v>
      </c>
      <c r="G1121" s="194">
        <v>888.44166666666661</v>
      </c>
    </row>
    <row r="1122" spans="1:7" ht="15" x14ac:dyDescent="0.25">
      <c r="A1122" s="191">
        <v>37991</v>
      </c>
      <c r="B1122" s="192">
        <v>1206</v>
      </c>
      <c r="C1122" s="47" t="s">
        <v>9</v>
      </c>
      <c r="D1122" s="48" t="s">
        <v>750</v>
      </c>
      <c r="E1122" s="193">
        <v>1</v>
      </c>
      <c r="F1122" s="194">
        <v>0</v>
      </c>
      <c r="G1122" s="194">
        <v>1</v>
      </c>
    </row>
    <row r="1123" spans="1:7" ht="15" x14ac:dyDescent="0.25">
      <c r="A1123" s="191">
        <v>42072</v>
      </c>
      <c r="B1123" s="192">
        <v>3388</v>
      </c>
      <c r="C1123" s="47" t="s">
        <v>9</v>
      </c>
      <c r="D1123" s="48" t="s">
        <v>751</v>
      </c>
      <c r="E1123" s="193">
        <v>30662.3</v>
      </c>
      <c r="F1123" s="194">
        <v>30661.3</v>
      </c>
      <c r="G1123" s="194">
        <v>1</v>
      </c>
    </row>
    <row r="1124" spans="1:7" ht="15" x14ac:dyDescent="0.25">
      <c r="A1124" s="191">
        <v>42016</v>
      </c>
      <c r="B1124" s="192">
        <v>3286</v>
      </c>
      <c r="C1124" s="47" t="s">
        <v>9</v>
      </c>
      <c r="D1124" s="48" t="s">
        <v>752</v>
      </c>
      <c r="E1124" s="193">
        <v>9227.6</v>
      </c>
      <c r="F1124" s="194">
        <v>9226.6</v>
      </c>
      <c r="G1124" s="194">
        <v>1</v>
      </c>
    </row>
    <row r="1125" spans="1:7" ht="15" x14ac:dyDescent="0.25">
      <c r="A1125" s="191">
        <v>37991</v>
      </c>
      <c r="B1125" s="192">
        <v>1181</v>
      </c>
      <c r="C1125" s="47" t="s">
        <v>9</v>
      </c>
      <c r="D1125" s="48" t="s">
        <v>753</v>
      </c>
      <c r="E1125" s="193">
        <v>1</v>
      </c>
      <c r="F1125" s="194">
        <v>0</v>
      </c>
      <c r="G1125" s="194">
        <v>1</v>
      </c>
    </row>
    <row r="1126" spans="1:7" ht="15" x14ac:dyDescent="0.25">
      <c r="A1126" s="191">
        <v>40378</v>
      </c>
      <c r="B1126" s="192">
        <v>2148</v>
      </c>
      <c r="C1126" s="47" t="s">
        <v>9</v>
      </c>
      <c r="D1126" s="48" t="s">
        <v>754</v>
      </c>
      <c r="E1126" s="193">
        <v>1</v>
      </c>
      <c r="F1126" s="194">
        <v>0</v>
      </c>
      <c r="G1126" s="194">
        <v>1</v>
      </c>
    </row>
    <row r="1127" spans="1:7" ht="15" x14ac:dyDescent="0.25">
      <c r="A1127" s="191">
        <v>40724</v>
      </c>
      <c r="B1127" s="192">
        <v>2769</v>
      </c>
      <c r="C1127" s="47" t="s">
        <v>9</v>
      </c>
      <c r="D1127" s="48" t="s">
        <v>755</v>
      </c>
      <c r="E1127" s="193">
        <v>1</v>
      </c>
      <c r="F1127" s="194">
        <v>0</v>
      </c>
      <c r="G1127" s="194">
        <v>1</v>
      </c>
    </row>
    <row r="1128" spans="1:7" ht="15" x14ac:dyDescent="0.25">
      <c r="A1128" s="191">
        <v>37991</v>
      </c>
      <c r="B1128" s="192">
        <v>1177</v>
      </c>
      <c r="C1128" s="47" t="s">
        <v>9</v>
      </c>
      <c r="D1128" s="48" t="s">
        <v>756</v>
      </c>
      <c r="E1128" s="193">
        <v>1</v>
      </c>
      <c r="F1128" s="194">
        <v>0</v>
      </c>
      <c r="G1128" s="194">
        <v>1</v>
      </c>
    </row>
    <row r="1129" spans="1:7" ht="15" x14ac:dyDescent="0.25">
      <c r="A1129" s="191">
        <v>39146</v>
      </c>
      <c r="B1129" s="192">
        <v>157</v>
      </c>
      <c r="C1129" s="47" t="s">
        <v>9</v>
      </c>
      <c r="D1129" s="48" t="s">
        <v>757</v>
      </c>
      <c r="E1129" s="193">
        <v>377</v>
      </c>
      <c r="F1129" s="194">
        <v>376</v>
      </c>
      <c r="G1129" s="194">
        <v>1</v>
      </c>
    </row>
    <row r="1130" spans="1:7" ht="15" x14ac:dyDescent="0.25">
      <c r="A1130" s="191">
        <v>39146</v>
      </c>
      <c r="B1130" s="192">
        <v>630</v>
      </c>
      <c r="C1130" s="47" t="s">
        <v>9</v>
      </c>
      <c r="D1130" s="48" t="s">
        <v>758</v>
      </c>
      <c r="E1130" s="193">
        <v>377</v>
      </c>
      <c r="F1130" s="194">
        <v>376</v>
      </c>
      <c r="G1130" s="194">
        <v>1</v>
      </c>
    </row>
    <row r="1131" spans="1:7" ht="15" x14ac:dyDescent="0.25">
      <c r="A1131" s="191">
        <v>41985</v>
      </c>
      <c r="B1131" s="192">
        <v>3274</v>
      </c>
      <c r="C1131" s="47" t="s">
        <v>9</v>
      </c>
      <c r="D1131" s="48" t="s">
        <v>759</v>
      </c>
      <c r="E1131" s="193">
        <v>3304</v>
      </c>
      <c r="F1131" s="194">
        <v>2588.1333333333332</v>
      </c>
      <c r="G1131" s="194">
        <v>715.86666666666679</v>
      </c>
    </row>
    <row r="1132" spans="1:7" ht="15" x14ac:dyDescent="0.25">
      <c r="A1132" s="191">
        <v>41985</v>
      </c>
      <c r="B1132" s="192">
        <v>3275</v>
      </c>
      <c r="C1132" s="47" t="s">
        <v>9</v>
      </c>
      <c r="D1132" s="48" t="s">
        <v>760</v>
      </c>
      <c r="E1132" s="193">
        <v>3304</v>
      </c>
      <c r="F1132" s="194">
        <v>2588.1333333333332</v>
      </c>
      <c r="G1132" s="194">
        <v>715.86666666666679</v>
      </c>
    </row>
    <row r="1133" spans="1:7" ht="15" x14ac:dyDescent="0.25">
      <c r="A1133" s="191">
        <v>41985</v>
      </c>
      <c r="B1133" s="192">
        <v>3272</v>
      </c>
      <c r="C1133" s="47" t="s">
        <v>9</v>
      </c>
      <c r="D1133" s="48" t="s">
        <v>761</v>
      </c>
      <c r="E1133" s="193">
        <v>3658</v>
      </c>
      <c r="F1133" s="194">
        <v>2865.4333333333334</v>
      </c>
      <c r="G1133" s="194">
        <v>792.56666666666661</v>
      </c>
    </row>
    <row r="1134" spans="1:7" ht="15" x14ac:dyDescent="0.25">
      <c r="A1134" s="191">
        <v>41985</v>
      </c>
      <c r="B1134" s="192">
        <v>3270</v>
      </c>
      <c r="C1134" s="47" t="s">
        <v>9</v>
      </c>
      <c r="D1134" s="48" t="s">
        <v>762</v>
      </c>
      <c r="E1134" s="193">
        <v>3658</v>
      </c>
      <c r="F1134" s="194">
        <v>2865.4333333333334</v>
      </c>
      <c r="G1134" s="194">
        <v>792.56666666666661</v>
      </c>
    </row>
    <row r="1135" spans="1:7" ht="15" x14ac:dyDescent="0.25">
      <c r="A1135" s="191">
        <v>41985</v>
      </c>
      <c r="B1135" s="192">
        <v>3273</v>
      </c>
      <c r="C1135" s="47" t="s">
        <v>9</v>
      </c>
      <c r="D1135" s="48" t="s">
        <v>763</v>
      </c>
      <c r="E1135" s="193">
        <v>3658</v>
      </c>
      <c r="F1135" s="194">
        <v>2865.4333333333334</v>
      </c>
      <c r="G1135" s="194">
        <v>792.56666666666661</v>
      </c>
    </row>
    <row r="1136" spans="1:7" ht="15" x14ac:dyDescent="0.25">
      <c r="A1136" s="191">
        <v>41985</v>
      </c>
      <c r="B1136" s="192">
        <v>3271</v>
      </c>
      <c r="C1136" s="47" t="s">
        <v>9</v>
      </c>
      <c r="D1136" s="48" t="s">
        <v>764</v>
      </c>
      <c r="E1136" s="193">
        <v>3658</v>
      </c>
      <c r="F1136" s="194">
        <v>2865.4333333333334</v>
      </c>
      <c r="G1136" s="194">
        <v>792.56666666666661</v>
      </c>
    </row>
    <row r="1137" spans="1:7" ht="15" x14ac:dyDescent="0.25">
      <c r="A1137" s="191">
        <v>41985</v>
      </c>
      <c r="B1137" s="192">
        <v>3259</v>
      </c>
      <c r="C1137" s="47" t="s">
        <v>9</v>
      </c>
      <c r="D1137" s="48" t="s">
        <v>765</v>
      </c>
      <c r="E1137" s="193">
        <v>7788</v>
      </c>
      <c r="F1137" s="194">
        <v>6100.5999999999995</v>
      </c>
      <c r="G1137" s="194">
        <v>1687.4000000000005</v>
      </c>
    </row>
    <row r="1138" spans="1:7" ht="15" x14ac:dyDescent="0.25">
      <c r="A1138" s="191">
        <v>41985</v>
      </c>
      <c r="B1138" s="192">
        <v>3260</v>
      </c>
      <c r="C1138" s="47" t="s">
        <v>9</v>
      </c>
      <c r="D1138" s="48" t="s">
        <v>766</v>
      </c>
      <c r="E1138" s="193">
        <v>5085.8</v>
      </c>
      <c r="F1138" s="194">
        <v>3983.8766666666666</v>
      </c>
      <c r="G1138" s="194">
        <v>1101.9233333333336</v>
      </c>
    </row>
    <row r="1139" spans="1:7" ht="15" x14ac:dyDescent="0.25">
      <c r="A1139" s="191">
        <v>41985</v>
      </c>
      <c r="B1139" s="192">
        <v>3262</v>
      </c>
      <c r="C1139" s="47" t="s">
        <v>9</v>
      </c>
      <c r="D1139" s="48" t="s">
        <v>767</v>
      </c>
      <c r="E1139" s="193">
        <v>5363.1</v>
      </c>
      <c r="F1139" s="194">
        <v>4201.0950000000003</v>
      </c>
      <c r="G1139" s="194">
        <v>1162.0050000000001</v>
      </c>
    </row>
    <row r="1140" spans="1:7" ht="15" x14ac:dyDescent="0.25">
      <c r="A1140" s="191">
        <v>41985</v>
      </c>
      <c r="B1140" s="192">
        <v>3277</v>
      </c>
      <c r="C1140" s="47" t="s">
        <v>9</v>
      </c>
      <c r="D1140" s="48" t="s">
        <v>768</v>
      </c>
      <c r="E1140" s="193">
        <v>23346.3</v>
      </c>
      <c r="F1140" s="194">
        <v>18287.935000000001</v>
      </c>
      <c r="G1140" s="194">
        <v>5058.364999999998</v>
      </c>
    </row>
    <row r="1141" spans="1:7" ht="15" x14ac:dyDescent="0.25">
      <c r="A1141" s="191">
        <v>41985</v>
      </c>
      <c r="B1141" s="192">
        <v>3258</v>
      </c>
      <c r="C1141" s="47" t="s">
        <v>9</v>
      </c>
      <c r="D1141" s="48" t="s">
        <v>769</v>
      </c>
      <c r="E1141" s="193">
        <v>28438</v>
      </c>
      <c r="F1141" s="194">
        <v>22276.433333333334</v>
      </c>
      <c r="G1141" s="194">
        <v>6161.5666666666657</v>
      </c>
    </row>
    <row r="1142" spans="1:7" ht="15" x14ac:dyDescent="0.25">
      <c r="A1142" s="191">
        <v>37991</v>
      </c>
      <c r="B1142" s="192">
        <v>1194</v>
      </c>
      <c r="C1142" s="47" t="s">
        <v>9</v>
      </c>
      <c r="D1142" s="48" t="s">
        <v>770</v>
      </c>
      <c r="E1142" s="193">
        <v>1</v>
      </c>
      <c r="F1142" s="194">
        <v>0</v>
      </c>
      <c r="G1142" s="194">
        <v>1</v>
      </c>
    </row>
    <row r="1143" spans="1:7" ht="15" x14ac:dyDescent="0.25">
      <c r="A1143" s="191">
        <v>37991</v>
      </c>
      <c r="B1143" s="192">
        <v>1182</v>
      </c>
      <c r="C1143" s="47" t="s">
        <v>9</v>
      </c>
      <c r="D1143" s="48" t="s">
        <v>771</v>
      </c>
      <c r="E1143" s="193">
        <v>1</v>
      </c>
      <c r="F1143" s="194">
        <v>0</v>
      </c>
      <c r="G1143" s="194">
        <v>1</v>
      </c>
    </row>
    <row r="1144" spans="1:7" ht="15" x14ac:dyDescent="0.25">
      <c r="A1144" s="191">
        <v>37991</v>
      </c>
      <c r="B1144" s="192">
        <v>1193</v>
      </c>
      <c r="C1144" s="47"/>
      <c r="D1144" s="48" t="s">
        <v>772</v>
      </c>
      <c r="E1144" s="193">
        <v>1</v>
      </c>
      <c r="F1144" s="194">
        <v>0</v>
      </c>
      <c r="G1144" s="194">
        <v>1</v>
      </c>
    </row>
    <row r="1145" spans="1:7" ht="15" x14ac:dyDescent="0.25">
      <c r="A1145" s="191"/>
      <c r="B1145" s="195"/>
      <c r="D1145" s="196"/>
      <c r="E1145" s="197"/>
      <c r="F1145" s="194"/>
      <c r="G1145" s="194"/>
    </row>
    <row r="1146" spans="1:7" ht="15" x14ac:dyDescent="0.25">
      <c r="A1146" s="184" t="s">
        <v>31</v>
      </c>
      <c r="B1146" s="218" t="s">
        <v>975</v>
      </c>
      <c r="C1146" s="218"/>
      <c r="D1146" s="218"/>
      <c r="E1146" s="185"/>
      <c r="F1146" s="185"/>
      <c r="G1146" s="186"/>
    </row>
    <row r="1147" spans="1:7" ht="12.75" x14ac:dyDescent="0.2">
      <c r="A1147" s="215" t="s">
        <v>1</v>
      </c>
      <c r="B1147" s="215"/>
      <c r="C1147" s="215"/>
      <c r="D1147" s="215"/>
      <c r="E1147" s="215"/>
      <c r="F1147" s="215"/>
      <c r="G1147" s="215"/>
    </row>
    <row r="1148" spans="1:7" ht="30" x14ac:dyDescent="0.2">
      <c r="A1148" s="187" t="s">
        <v>2</v>
      </c>
      <c r="B1148" s="188" t="s">
        <v>3</v>
      </c>
      <c r="C1148" s="30" t="s">
        <v>4</v>
      </c>
      <c r="D1148" s="29" t="s">
        <v>5</v>
      </c>
      <c r="E1148" s="189" t="s">
        <v>6</v>
      </c>
      <c r="F1148" s="190" t="s">
        <v>7</v>
      </c>
      <c r="G1148" s="190" t="s">
        <v>8</v>
      </c>
    </row>
    <row r="1149" spans="1:7" ht="15" x14ac:dyDescent="0.25">
      <c r="A1149" s="191">
        <v>44461</v>
      </c>
      <c r="B1149" s="192">
        <v>5360</v>
      </c>
      <c r="C1149" s="47" t="s">
        <v>9</v>
      </c>
      <c r="D1149" s="48" t="s">
        <v>151</v>
      </c>
      <c r="E1149" s="193">
        <v>13799.65</v>
      </c>
      <c r="F1149" s="194">
        <v>4983.2069444444442</v>
      </c>
      <c r="G1149" s="194">
        <v>8816.4430555555555</v>
      </c>
    </row>
    <row r="1150" spans="1:7" ht="15" x14ac:dyDescent="0.25">
      <c r="A1150" s="191">
        <v>44417</v>
      </c>
      <c r="B1150" s="192">
        <v>5357</v>
      </c>
      <c r="C1150" s="47" t="s">
        <v>9</v>
      </c>
      <c r="D1150" s="48" t="s">
        <v>773</v>
      </c>
      <c r="E1150" s="193">
        <v>26496</v>
      </c>
      <c r="F1150" s="194">
        <v>3091.2</v>
      </c>
      <c r="G1150" s="194">
        <v>23404.799999999999</v>
      </c>
    </row>
    <row r="1151" spans="1:7" ht="15" x14ac:dyDescent="0.25">
      <c r="A1151" s="191">
        <v>44242</v>
      </c>
      <c r="B1151" s="192">
        <v>5334</v>
      </c>
      <c r="C1151" s="47" t="s">
        <v>9</v>
      </c>
      <c r="D1151" s="48" t="s">
        <v>774</v>
      </c>
      <c r="E1151" s="193">
        <v>6100</v>
      </c>
      <c r="F1151" s="194">
        <v>1016.6666666666667</v>
      </c>
      <c r="G1151" s="194">
        <v>5083.333333333333</v>
      </c>
    </row>
    <row r="1152" spans="1:7" ht="15" x14ac:dyDescent="0.25">
      <c r="A1152" s="191">
        <v>44242</v>
      </c>
      <c r="B1152" s="192">
        <v>5333</v>
      </c>
      <c r="C1152" s="47" t="s">
        <v>9</v>
      </c>
      <c r="D1152" s="48" t="s">
        <v>774</v>
      </c>
      <c r="E1152" s="193">
        <v>6100</v>
      </c>
      <c r="F1152" s="194">
        <v>1016.6666666666667</v>
      </c>
      <c r="G1152" s="194">
        <v>5083.333333333333</v>
      </c>
    </row>
    <row r="1153" spans="1:7" ht="15" x14ac:dyDescent="0.25">
      <c r="A1153" s="191">
        <v>43724</v>
      </c>
      <c r="B1153" s="192">
        <v>5284</v>
      </c>
      <c r="C1153" s="47" t="s">
        <v>9</v>
      </c>
      <c r="D1153" s="48" t="s">
        <v>775</v>
      </c>
      <c r="E1153" s="193">
        <v>9322</v>
      </c>
      <c r="F1153" s="194">
        <v>5748.5666666666666</v>
      </c>
      <c r="G1153" s="194">
        <v>3573.4333333333334</v>
      </c>
    </row>
    <row r="1154" spans="1:7" ht="15" x14ac:dyDescent="0.25">
      <c r="A1154" s="191">
        <v>43650</v>
      </c>
      <c r="B1154" s="192">
        <v>5275</v>
      </c>
      <c r="C1154" s="47" t="s">
        <v>9</v>
      </c>
      <c r="D1154" s="48" t="s">
        <v>776</v>
      </c>
      <c r="E1154" s="193">
        <v>21204.6</v>
      </c>
      <c r="F1154" s="194">
        <v>6891.4950000000008</v>
      </c>
      <c r="G1154" s="194">
        <v>14313.104999999998</v>
      </c>
    </row>
    <row r="1155" spans="1:7" ht="15" x14ac:dyDescent="0.25">
      <c r="A1155" s="191">
        <v>43650</v>
      </c>
      <c r="B1155" s="192">
        <v>5274</v>
      </c>
      <c r="C1155" s="47" t="s">
        <v>9</v>
      </c>
      <c r="D1155" s="48" t="s">
        <v>776</v>
      </c>
      <c r="E1155" s="193">
        <v>21204.6</v>
      </c>
      <c r="F1155" s="194">
        <v>6891.4950000000008</v>
      </c>
      <c r="G1155" s="194">
        <v>14313.104999999998</v>
      </c>
    </row>
    <row r="1156" spans="1:7" ht="15" x14ac:dyDescent="0.25">
      <c r="A1156" s="191">
        <v>43593</v>
      </c>
      <c r="B1156" s="192">
        <v>5192</v>
      </c>
      <c r="C1156" s="47" t="s">
        <v>9</v>
      </c>
      <c r="D1156" s="48" t="s">
        <v>777</v>
      </c>
      <c r="E1156" s="193">
        <v>8200</v>
      </c>
      <c r="F1156" s="194">
        <v>2801.6666666666665</v>
      </c>
      <c r="G1156" s="194">
        <v>5398.3333333333339</v>
      </c>
    </row>
    <row r="1157" spans="1:7" ht="15" x14ac:dyDescent="0.25">
      <c r="A1157" s="191">
        <v>43554</v>
      </c>
      <c r="B1157" s="192">
        <v>5183</v>
      </c>
      <c r="C1157" s="47" t="s">
        <v>9</v>
      </c>
      <c r="D1157" s="48" t="s">
        <v>778</v>
      </c>
      <c r="E1157" s="193">
        <v>21240</v>
      </c>
      <c r="F1157" s="194">
        <v>21240</v>
      </c>
      <c r="G1157" s="194">
        <v>1</v>
      </c>
    </row>
    <row r="1158" spans="1:7" ht="15" x14ac:dyDescent="0.25">
      <c r="A1158" s="191">
        <v>43551</v>
      </c>
      <c r="B1158" s="192">
        <v>5180</v>
      </c>
      <c r="C1158" s="47" t="s">
        <v>9</v>
      </c>
      <c r="D1158" s="48" t="s">
        <v>779</v>
      </c>
      <c r="E1158" s="193">
        <v>21240</v>
      </c>
      <c r="F1158" s="194">
        <v>21240</v>
      </c>
      <c r="G1158" s="194">
        <v>1</v>
      </c>
    </row>
    <row r="1159" spans="1:7" ht="15" x14ac:dyDescent="0.25">
      <c r="A1159" s="191">
        <v>43550</v>
      </c>
      <c r="B1159" s="192">
        <v>5179</v>
      </c>
      <c r="C1159" s="47" t="s">
        <v>9</v>
      </c>
      <c r="D1159" s="48" t="s">
        <v>780</v>
      </c>
      <c r="E1159" s="193">
        <v>21240</v>
      </c>
      <c r="F1159" s="194">
        <v>21240</v>
      </c>
      <c r="G1159" s="194">
        <v>1</v>
      </c>
    </row>
    <row r="1160" spans="1:7" ht="15" x14ac:dyDescent="0.25">
      <c r="A1160" s="191">
        <v>43521</v>
      </c>
      <c r="B1160" s="192">
        <v>5165</v>
      </c>
      <c r="C1160" s="47" t="s">
        <v>9</v>
      </c>
      <c r="D1160" s="48" t="s">
        <v>781</v>
      </c>
      <c r="E1160" s="193">
        <v>5430.61</v>
      </c>
      <c r="F1160" s="194">
        <v>5430.61</v>
      </c>
      <c r="G1160" s="194">
        <v>1</v>
      </c>
    </row>
    <row r="1161" spans="1:7" ht="15" x14ac:dyDescent="0.25">
      <c r="A1161" s="191">
        <v>43521</v>
      </c>
      <c r="B1161" s="192">
        <v>5164</v>
      </c>
      <c r="C1161" s="47" t="s">
        <v>9</v>
      </c>
      <c r="D1161" s="48" t="s">
        <v>782</v>
      </c>
      <c r="E1161" s="193">
        <v>51607.86</v>
      </c>
      <c r="F1161" s="194">
        <v>51607.86</v>
      </c>
      <c r="G1161" s="194">
        <v>1</v>
      </c>
    </row>
    <row r="1162" spans="1:7" ht="15" x14ac:dyDescent="0.25">
      <c r="A1162" s="191">
        <v>43521</v>
      </c>
      <c r="B1162" s="192">
        <v>5162</v>
      </c>
      <c r="C1162" s="47" t="s">
        <v>9</v>
      </c>
      <c r="D1162" s="48" t="s">
        <v>782</v>
      </c>
      <c r="E1162" s="193">
        <v>51607.86</v>
      </c>
      <c r="F1162" s="194">
        <v>51607.86</v>
      </c>
      <c r="G1162" s="194">
        <v>1</v>
      </c>
    </row>
    <row r="1163" spans="1:7" ht="15" x14ac:dyDescent="0.25">
      <c r="A1163" s="191">
        <v>43521</v>
      </c>
      <c r="B1163" s="192">
        <v>5157</v>
      </c>
      <c r="C1163" s="47" t="s">
        <v>9</v>
      </c>
      <c r="D1163" s="48" t="s">
        <v>783</v>
      </c>
      <c r="E1163" s="193">
        <v>9400</v>
      </c>
      <c r="F1163" s="194">
        <v>3446.6666666666665</v>
      </c>
      <c r="G1163" s="194">
        <v>5953.3333333333339</v>
      </c>
    </row>
    <row r="1164" spans="1:7" ht="15" x14ac:dyDescent="0.25">
      <c r="A1164" s="191">
        <v>43439</v>
      </c>
      <c r="B1164" s="192">
        <v>5091</v>
      </c>
      <c r="C1164" s="47" t="s">
        <v>9</v>
      </c>
      <c r="D1164" s="48" t="s">
        <v>784</v>
      </c>
      <c r="E1164" s="193">
        <v>27973.5</v>
      </c>
      <c r="F1164" s="194">
        <v>10723.174999999999</v>
      </c>
      <c r="G1164" s="194">
        <v>17250.325000000001</v>
      </c>
    </row>
    <row r="1165" spans="1:7" ht="15" x14ac:dyDescent="0.25">
      <c r="A1165" s="191">
        <v>43425</v>
      </c>
      <c r="B1165" s="192">
        <v>5031</v>
      </c>
      <c r="C1165" s="47" t="s">
        <v>9</v>
      </c>
      <c r="D1165" s="48" t="s">
        <v>141</v>
      </c>
      <c r="E1165" s="193">
        <v>6094.67</v>
      </c>
      <c r="F1165" s="194">
        <v>2387.0790833333331</v>
      </c>
      <c r="G1165" s="194">
        <v>3707.590916666667</v>
      </c>
    </row>
    <row r="1166" spans="1:7" ht="15" x14ac:dyDescent="0.25">
      <c r="A1166" s="191">
        <v>43342</v>
      </c>
      <c r="B1166" s="192">
        <v>5009</v>
      </c>
      <c r="C1166" s="47" t="s">
        <v>9</v>
      </c>
      <c r="D1166" s="48" t="s">
        <v>785</v>
      </c>
      <c r="E1166" s="193">
        <v>22696.12</v>
      </c>
      <c r="F1166" s="194">
        <v>9456.7166666666672</v>
      </c>
      <c r="G1166" s="194">
        <v>13239.403333333332</v>
      </c>
    </row>
    <row r="1167" spans="1:7" ht="15" x14ac:dyDescent="0.25">
      <c r="A1167" s="191">
        <v>43342</v>
      </c>
      <c r="B1167" s="192">
        <v>5005</v>
      </c>
      <c r="C1167" s="47" t="s">
        <v>9</v>
      </c>
      <c r="D1167" s="48" t="s">
        <v>786</v>
      </c>
      <c r="E1167" s="193">
        <v>30890.39</v>
      </c>
      <c r="F1167" s="194">
        <v>12870.995833333332</v>
      </c>
      <c r="G1167" s="194">
        <v>18019.394166666665</v>
      </c>
    </row>
    <row r="1168" spans="1:7" ht="15" x14ac:dyDescent="0.25">
      <c r="A1168" s="191">
        <v>43258</v>
      </c>
      <c r="B1168" s="192">
        <v>4956</v>
      </c>
      <c r="C1168" s="47" t="s">
        <v>9</v>
      </c>
      <c r="D1168" s="48" t="s">
        <v>787</v>
      </c>
      <c r="E1168" s="193">
        <v>8748</v>
      </c>
      <c r="F1168" s="194">
        <v>3790.7999999999997</v>
      </c>
      <c r="G1168" s="194">
        <v>4957.2000000000007</v>
      </c>
    </row>
    <row r="1169" spans="1:7" ht="15" x14ac:dyDescent="0.25">
      <c r="A1169" s="191">
        <v>43257</v>
      </c>
      <c r="B1169" s="192">
        <v>4955</v>
      </c>
      <c r="C1169" s="47" t="s">
        <v>9</v>
      </c>
      <c r="D1169" s="48" t="s">
        <v>788</v>
      </c>
      <c r="E1169" s="193">
        <v>34722</v>
      </c>
      <c r="F1169" s="194">
        <v>15046.199999999999</v>
      </c>
      <c r="G1169" s="194">
        <v>19675.800000000003</v>
      </c>
    </row>
    <row r="1170" spans="1:7" ht="15" x14ac:dyDescent="0.25">
      <c r="A1170" s="191">
        <v>43257</v>
      </c>
      <c r="B1170" s="192">
        <v>4954</v>
      </c>
      <c r="C1170" s="47" t="s">
        <v>9</v>
      </c>
      <c r="D1170" s="48" t="s">
        <v>788</v>
      </c>
      <c r="E1170" s="193">
        <v>34722</v>
      </c>
      <c r="F1170" s="194">
        <v>15046.199999999999</v>
      </c>
      <c r="G1170" s="194">
        <v>19675.800000000003</v>
      </c>
    </row>
    <row r="1171" spans="1:7" ht="15" x14ac:dyDescent="0.25">
      <c r="A1171" s="191">
        <v>43257</v>
      </c>
      <c r="B1171" s="192">
        <v>4953</v>
      </c>
      <c r="C1171" s="47" t="s">
        <v>9</v>
      </c>
      <c r="D1171" s="48" t="s">
        <v>789</v>
      </c>
      <c r="E1171" s="193">
        <v>56205</v>
      </c>
      <c r="F1171" s="194">
        <v>24355.5</v>
      </c>
      <c r="G1171" s="194">
        <v>31849.5</v>
      </c>
    </row>
    <row r="1172" spans="1:7" ht="15" x14ac:dyDescent="0.25">
      <c r="A1172" s="191">
        <v>43257</v>
      </c>
      <c r="B1172" s="192">
        <v>4952</v>
      </c>
      <c r="C1172" s="47" t="s">
        <v>9</v>
      </c>
      <c r="D1172" s="48" t="s">
        <v>790</v>
      </c>
      <c r="E1172" s="193">
        <v>69030</v>
      </c>
      <c r="F1172" s="194">
        <v>29913</v>
      </c>
      <c r="G1172" s="194">
        <v>39117</v>
      </c>
    </row>
    <row r="1173" spans="1:7" ht="15" x14ac:dyDescent="0.25">
      <c r="A1173" s="191">
        <v>43257</v>
      </c>
      <c r="B1173" s="192">
        <v>4947</v>
      </c>
      <c r="C1173" s="47" t="s">
        <v>9</v>
      </c>
      <c r="D1173" s="48" t="s">
        <v>791</v>
      </c>
      <c r="E1173" s="193">
        <v>29471</v>
      </c>
      <c r="F1173" s="194">
        <v>12770.766666666666</v>
      </c>
      <c r="G1173" s="194">
        <v>16700.233333333334</v>
      </c>
    </row>
    <row r="1174" spans="1:7" ht="15" x14ac:dyDescent="0.25">
      <c r="A1174" s="191">
        <v>43257</v>
      </c>
      <c r="B1174" s="192">
        <v>4946</v>
      </c>
      <c r="C1174" s="47" t="s">
        <v>9</v>
      </c>
      <c r="D1174" s="48" t="s">
        <v>791</v>
      </c>
      <c r="E1174" s="193">
        <v>29471</v>
      </c>
      <c r="F1174" s="194">
        <v>12770.766666666666</v>
      </c>
      <c r="G1174" s="194">
        <v>16700.233333333334</v>
      </c>
    </row>
    <row r="1175" spans="1:7" ht="15" x14ac:dyDescent="0.25">
      <c r="A1175" s="191">
        <v>43257</v>
      </c>
      <c r="B1175" s="192">
        <v>4945</v>
      </c>
      <c r="C1175" s="47" t="s">
        <v>9</v>
      </c>
      <c r="D1175" s="48" t="s">
        <v>792</v>
      </c>
      <c r="E1175" s="193">
        <v>81630</v>
      </c>
      <c r="F1175" s="194">
        <v>35373</v>
      </c>
      <c r="G1175" s="194">
        <v>46257</v>
      </c>
    </row>
    <row r="1176" spans="1:7" ht="15" x14ac:dyDescent="0.25">
      <c r="A1176" s="191">
        <v>43257</v>
      </c>
      <c r="B1176" s="192">
        <v>4944</v>
      </c>
      <c r="C1176" s="47" t="s">
        <v>9</v>
      </c>
      <c r="D1176" s="48" t="s">
        <v>793</v>
      </c>
      <c r="E1176" s="193">
        <v>25591</v>
      </c>
      <c r="F1176" s="194">
        <v>11089.433333333332</v>
      </c>
      <c r="G1176" s="194">
        <v>14501.566666666668</v>
      </c>
    </row>
    <row r="1177" spans="1:7" ht="15" x14ac:dyDescent="0.25">
      <c r="A1177" s="191">
        <v>43257</v>
      </c>
      <c r="B1177" s="192">
        <v>4943</v>
      </c>
      <c r="C1177" s="47" t="s">
        <v>9</v>
      </c>
      <c r="D1177" s="48" t="s">
        <v>794</v>
      </c>
      <c r="E1177" s="193">
        <v>31015</v>
      </c>
      <c r="F1177" s="194">
        <v>13439.833333333332</v>
      </c>
      <c r="G1177" s="194">
        <v>17575.166666666668</v>
      </c>
    </row>
    <row r="1178" spans="1:7" ht="15" x14ac:dyDescent="0.25">
      <c r="A1178" s="191">
        <v>43257</v>
      </c>
      <c r="B1178" s="192">
        <v>4942</v>
      </c>
      <c r="C1178" s="47" t="s">
        <v>9</v>
      </c>
      <c r="D1178" s="48" t="s">
        <v>795</v>
      </c>
      <c r="E1178" s="193">
        <v>16855</v>
      </c>
      <c r="F1178" s="194">
        <v>7303.8333333333339</v>
      </c>
      <c r="G1178" s="194">
        <v>9551.1666666666661</v>
      </c>
    </row>
    <row r="1179" spans="1:7" ht="15" x14ac:dyDescent="0.25">
      <c r="A1179" s="191">
        <v>43258</v>
      </c>
      <c r="B1179" s="192">
        <v>4941</v>
      </c>
      <c r="C1179" s="47" t="s">
        <v>9</v>
      </c>
      <c r="D1179" s="48" t="s">
        <v>796</v>
      </c>
      <c r="E1179" s="193">
        <v>11627</v>
      </c>
      <c r="F1179" s="194">
        <v>5038.3666666666668</v>
      </c>
      <c r="G1179" s="194">
        <v>6588.6333333333332</v>
      </c>
    </row>
    <row r="1180" spans="1:7" ht="15" x14ac:dyDescent="0.25">
      <c r="A1180" s="191">
        <v>43258</v>
      </c>
      <c r="B1180" s="192">
        <v>4940</v>
      </c>
      <c r="C1180" s="47" t="s">
        <v>9</v>
      </c>
      <c r="D1180" s="48" t="s">
        <v>796</v>
      </c>
      <c r="E1180" s="193">
        <v>11627</v>
      </c>
      <c r="F1180" s="194">
        <v>5038.3666666666668</v>
      </c>
      <c r="G1180" s="194">
        <v>6588.6333333333332</v>
      </c>
    </row>
    <row r="1181" spans="1:7" ht="15" x14ac:dyDescent="0.25">
      <c r="A1181" s="191">
        <v>43257</v>
      </c>
      <c r="B1181" s="192">
        <v>4939</v>
      </c>
      <c r="C1181" s="47" t="s">
        <v>9</v>
      </c>
      <c r="D1181" s="48" t="s">
        <v>797</v>
      </c>
      <c r="E1181" s="193">
        <v>51310</v>
      </c>
      <c r="F1181" s="194">
        <v>22234.333333333332</v>
      </c>
      <c r="G1181" s="194">
        <v>29075.666666666668</v>
      </c>
    </row>
    <row r="1182" spans="1:7" ht="15" x14ac:dyDescent="0.25">
      <c r="A1182" s="191">
        <v>43257</v>
      </c>
      <c r="B1182" s="192">
        <v>4938</v>
      </c>
      <c r="C1182" s="47" t="s">
        <v>9</v>
      </c>
      <c r="D1182" s="48" t="s">
        <v>798</v>
      </c>
      <c r="E1182" s="193">
        <v>49105.5</v>
      </c>
      <c r="F1182" s="194">
        <v>21279.050000000003</v>
      </c>
      <c r="G1182" s="194">
        <v>27826.449999999997</v>
      </c>
    </row>
    <row r="1183" spans="1:7" ht="15" x14ac:dyDescent="0.25">
      <c r="A1183" s="191">
        <v>43257</v>
      </c>
      <c r="B1183" s="192">
        <v>4937</v>
      </c>
      <c r="C1183" s="47" t="s">
        <v>9</v>
      </c>
      <c r="D1183" s="48" t="s">
        <v>798</v>
      </c>
      <c r="E1183" s="193">
        <v>49105.5</v>
      </c>
      <c r="F1183" s="194">
        <v>21279.050000000003</v>
      </c>
      <c r="G1183" s="194">
        <v>27826.449999999997</v>
      </c>
    </row>
    <row r="1184" spans="1:7" ht="15" x14ac:dyDescent="0.25">
      <c r="A1184" s="191">
        <v>43257</v>
      </c>
      <c r="B1184" s="192">
        <v>4936</v>
      </c>
      <c r="C1184" s="47" t="s">
        <v>9</v>
      </c>
      <c r="D1184" s="48" t="s">
        <v>799</v>
      </c>
      <c r="E1184" s="193">
        <v>91426</v>
      </c>
      <c r="F1184" s="194">
        <v>39617.933333333334</v>
      </c>
      <c r="G1184" s="194">
        <v>51808.066666666666</v>
      </c>
    </row>
    <row r="1185" spans="1:7" ht="15" x14ac:dyDescent="0.25">
      <c r="A1185" s="191">
        <v>43258</v>
      </c>
      <c r="B1185" s="192">
        <v>4935</v>
      </c>
      <c r="C1185" s="47" t="s">
        <v>9</v>
      </c>
      <c r="D1185" s="48" t="s">
        <v>800</v>
      </c>
      <c r="E1185" s="193">
        <v>3988</v>
      </c>
      <c r="F1185" s="194">
        <v>1728.1333333333334</v>
      </c>
      <c r="G1185" s="194">
        <v>2259.8666666666668</v>
      </c>
    </row>
    <row r="1186" spans="1:7" ht="15" x14ac:dyDescent="0.25">
      <c r="A1186" s="191">
        <v>43258</v>
      </c>
      <c r="B1186" s="192">
        <v>4934</v>
      </c>
      <c r="C1186" s="47" t="s">
        <v>9</v>
      </c>
      <c r="D1186" s="48" t="s">
        <v>801</v>
      </c>
      <c r="E1186" s="193">
        <v>4193</v>
      </c>
      <c r="F1186" s="194">
        <v>1816.9666666666669</v>
      </c>
      <c r="G1186" s="194">
        <v>2376.0333333333328</v>
      </c>
    </row>
    <row r="1187" spans="1:7" ht="15" x14ac:dyDescent="0.25">
      <c r="A1187" s="191">
        <v>43258</v>
      </c>
      <c r="B1187" s="192">
        <v>4933</v>
      </c>
      <c r="C1187" s="47" t="s">
        <v>9</v>
      </c>
      <c r="D1187" s="48" t="s">
        <v>802</v>
      </c>
      <c r="E1187" s="193">
        <v>4692</v>
      </c>
      <c r="F1187" s="194">
        <v>2033.2</v>
      </c>
      <c r="G1187" s="194">
        <v>2658.8</v>
      </c>
    </row>
    <row r="1188" spans="1:7" ht="15" x14ac:dyDescent="0.25">
      <c r="A1188" s="191">
        <v>43258</v>
      </c>
      <c r="B1188" s="192">
        <v>4930</v>
      </c>
      <c r="C1188" s="47" t="s">
        <v>9</v>
      </c>
      <c r="D1188" s="48" t="s">
        <v>803</v>
      </c>
      <c r="E1188" s="193">
        <v>2700</v>
      </c>
      <c r="F1188" s="194">
        <v>1170</v>
      </c>
      <c r="G1188" s="194">
        <v>1530</v>
      </c>
    </row>
    <row r="1189" spans="1:7" ht="15" x14ac:dyDescent="0.25">
      <c r="A1189" s="191">
        <v>43258</v>
      </c>
      <c r="B1189" s="192">
        <v>4929</v>
      </c>
      <c r="C1189" s="47" t="s">
        <v>9</v>
      </c>
      <c r="D1189" s="48" t="s">
        <v>804</v>
      </c>
      <c r="E1189" s="193">
        <v>3988</v>
      </c>
      <c r="F1189" s="194">
        <v>1728.1333333333334</v>
      </c>
      <c r="G1189" s="194">
        <v>2259.8666666666668</v>
      </c>
    </row>
    <row r="1190" spans="1:7" ht="15" x14ac:dyDescent="0.25">
      <c r="A1190" s="191">
        <v>43257</v>
      </c>
      <c r="B1190" s="192">
        <v>4927</v>
      </c>
      <c r="C1190" s="47" t="s">
        <v>9</v>
      </c>
      <c r="D1190" s="48" t="s">
        <v>805</v>
      </c>
      <c r="E1190" s="193">
        <v>57963</v>
      </c>
      <c r="F1190" s="194">
        <v>25117.300000000003</v>
      </c>
      <c r="G1190" s="194">
        <v>32845.699999999997</v>
      </c>
    </row>
    <row r="1191" spans="1:7" ht="15" x14ac:dyDescent="0.25">
      <c r="A1191" s="191">
        <v>43257</v>
      </c>
      <c r="B1191" s="192">
        <v>4926</v>
      </c>
      <c r="C1191" s="47" t="s">
        <v>9</v>
      </c>
      <c r="D1191" s="48" t="s">
        <v>806</v>
      </c>
      <c r="E1191" s="193">
        <v>54923.01</v>
      </c>
      <c r="F1191" s="194">
        <v>23799.971000000001</v>
      </c>
      <c r="G1191" s="194">
        <v>31123.039000000001</v>
      </c>
    </row>
    <row r="1192" spans="1:7" ht="15" x14ac:dyDescent="0.25">
      <c r="A1192" s="191">
        <v>43257</v>
      </c>
      <c r="B1192" s="192">
        <v>4925</v>
      </c>
      <c r="C1192" s="47" t="s">
        <v>9</v>
      </c>
      <c r="D1192" s="48" t="s">
        <v>807</v>
      </c>
      <c r="E1192" s="193">
        <v>65907</v>
      </c>
      <c r="F1192" s="194">
        <v>28559.7</v>
      </c>
      <c r="G1192" s="194">
        <v>37347.300000000003</v>
      </c>
    </row>
    <row r="1193" spans="1:7" ht="15" x14ac:dyDescent="0.25">
      <c r="A1193" s="191">
        <v>43258</v>
      </c>
      <c r="B1193" s="192">
        <v>4924</v>
      </c>
      <c r="C1193" s="47" t="s">
        <v>9</v>
      </c>
      <c r="D1193" s="48" t="s">
        <v>784</v>
      </c>
      <c r="E1193" s="193">
        <v>13986.76</v>
      </c>
      <c r="F1193" s="194">
        <v>6060.9293333333335</v>
      </c>
      <c r="G1193" s="194">
        <v>7925.8306666666667</v>
      </c>
    </row>
    <row r="1194" spans="1:7" ht="15" x14ac:dyDescent="0.25">
      <c r="A1194" s="191">
        <v>43258</v>
      </c>
      <c r="B1194" s="192">
        <v>4923</v>
      </c>
      <c r="C1194" s="47" t="s">
        <v>9</v>
      </c>
      <c r="D1194" s="48" t="s">
        <v>784</v>
      </c>
      <c r="E1194" s="193">
        <v>13986.76</v>
      </c>
      <c r="F1194" s="194">
        <v>6060.9293333333335</v>
      </c>
      <c r="G1194" s="194">
        <v>7925.8306666666667</v>
      </c>
    </row>
    <row r="1195" spans="1:7" ht="15" x14ac:dyDescent="0.25">
      <c r="A1195" s="191">
        <v>43249</v>
      </c>
      <c r="B1195" s="192">
        <v>4904</v>
      </c>
      <c r="C1195" s="47" t="s">
        <v>9</v>
      </c>
      <c r="D1195" s="48" t="s">
        <v>808</v>
      </c>
      <c r="E1195" s="193">
        <v>4720</v>
      </c>
      <c r="F1195" s="194">
        <v>2084.666666666667</v>
      </c>
      <c r="G1195" s="194">
        <v>2635.333333333333</v>
      </c>
    </row>
    <row r="1196" spans="1:7" ht="15" x14ac:dyDescent="0.25">
      <c r="A1196" s="191">
        <v>43249</v>
      </c>
      <c r="B1196" s="192">
        <v>4903</v>
      </c>
      <c r="C1196" s="47" t="s">
        <v>9</v>
      </c>
      <c r="D1196" s="48" t="s">
        <v>809</v>
      </c>
      <c r="E1196" s="193">
        <v>4720</v>
      </c>
      <c r="F1196" s="194">
        <v>2084.666666666667</v>
      </c>
      <c r="G1196" s="194">
        <v>2635.333333333333</v>
      </c>
    </row>
    <row r="1197" spans="1:7" ht="15" x14ac:dyDescent="0.25">
      <c r="A1197" s="191">
        <v>43249</v>
      </c>
      <c r="B1197" s="192">
        <v>4901</v>
      </c>
      <c r="C1197" s="47" t="s">
        <v>9</v>
      </c>
      <c r="D1197" s="48" t="s">
        <v>810</v>
      </c>
      <c r="E1197" s="193">
        <v>5841</v>
      </c>
      <c r="F1197" s="194">
        <v>2579.7750000000001</v>
      </c>
      <c r="G1197" s="194">
        <v>3261.2249999999999</v>
      </c>
    </row>
    <row r="1198" spans="1:7" ht="15" x14ac:dyDescent="0.25">
      <c r="A1198" s="191">
        <v>43228</v>
      </c>
      <c r="B1198" s="192">
        <v>4872</v>
      </c>
      <c r="C1198" s="47" t="s">
        <v>9</v>
      </c>
      <c r="D1198" s="48" t="s">
        <v>811</v>
      </c>
      <c r="E1198" s="193">
        <v>47250</v>
      </c>
      <c r="F1198" s="194">
        <v>20868.75</v>
      </c>
      <c r="G1198" s="194">
        <v>26381.25</v>
      </c>
    </row>
    <row r="1199" spans="1:7" ht="15" x14ac:dyDescent="0.25">
      <c r="A1199" s="191">
        <v>43196</v>
      </c>
      <c r="B1199" s="192">
        <v>4854</v>
      </c>
      <c r="C1199" s="47" t="s">
        <v>9</v>
      </c>
      <c r="D1199" s="48" t="s">
        <v>726</v>
      </c>
      <c r="E1199" s="193">
        <v>33848.11</v>
      </c>
      <c r="F1199" s="194">
        <v>33846.11</v>
      </c>
      <c r="G1199" s="194">
        <v>1</v>
      </c>
    </row>
    <row r="1200" spans="1:7" ht="15" x14ac:dyDescent="0.25">
      <c r="A1200" s="191">
        <v>43196</v>
      </c>
      <c r="B1200" s="192">
        <v>4853</v>
      </c>
      <c r="C1200" s="47" t="s">
        <v>9</v>
      </c>
      <c r="D1200" s="48" t="s">
        <v>812</v>
      </c>
      <c r="E1200" s="193">
        <v>5539.18</v>
      </c>
      <c r="F1200" s="194">
        <v>5537.18</v>
      </c>
      <c r="G1200" s="194">
        <v>1</v>
      </c>
    </row>
    <row r="1201" spans="1:7" ht="15" x14ac:dyDescent="0.25">
      <c r="A1201" s="191">
        <v>43196</v>
      </c>
      <c r="B1201" s="192">
        <v>4852</v>
      </c>
      <c r="C1201" s="47" t="s">
        <v>9</v>
      </c>
      <c r="D1201" s="48" t="s">
        <v>812</v>
      </c>
      <c r="E1201" s="193">
        <v>5539.18</v>
      </c>
      <c r="F1201" s="194">
        <v>5537.18</v>
      </c>
      <c r="G1201" s="194">
        <v>1</v>
      </c>
    </row>
    <row r="1202" spans="1:7" ht="15" x14ac:dyDescent="0.25">
      <c r="A1202" s="191">
        <v>43196</v>
      </c>
      <c r="B1202" s="192">
        <v>4850</v>
      </c>
      <c r="C1202" s="47" t="s">
        <v>9</v>
      </c>
      <c r="D1202" s="48" t="s">
        <v>696</v>
      </c>
      <c r="E1202" s="193">
        <v>31929.08</v>
      </c>
      <c r="F1202" s="194">
        <v>31927.08</v>
      </c>
      <c r="G1202" s="194">
        <v>1</v>
      </c>
    </row>
    <row r="1203" spans="1:7" ht="15" x14ac:dyDescent="0.25">
      <c r="A1203" s="191">
        <v>43105</v>
      </c>
      <c r="B1203" s="192">
        <v>4824</v>
      </c>
      <c r="C1203" s="47" t="s">
        <v>9</v>
      </c>
      <c r="D1203" s="48" t="s">
        <v>813</v>
      </c>
      <c r="E1203" s="193">
        <v>5000</v>
      </c>
      <c r="F1203" s="194">
        <v>4998</v>
      </c>
      <c r="G1203" s="194">
        <v>2</v>
      </c>
    </row>
    <row r="1204" spans="1:7" ht="15" x14ac:dyDescent="0.25">
      <c r="A1204" s="191">
        <v>43110</v>
      </c>
      <c r="B1204" s="192">
        <v>4813</v>
      </c>
      <c r="C1204" s="47" t="s">
        <v>9</v>
      </c>
      <c r="D1204" s="48" t="s">
        <v>240</v>
      </c>
      <c r="E1204" s="193">
        <v>6608</v>
      </c>
      <c r="F1204" s="194">
        <v>3138.7999999999997</v>
      </c>
      <c r="G1204" s="194">
        <v>3469.2000000000003</v>
      </c>
    </row>
    <row r="1205" spans="1:7" ht="15" x14ac:dyDescent="0.25">
      <c r="A1205" s="191">
        <v>43110</v>
      </c>
      <c r="B1205" s="192">
        <v>4812</v>
      </c>
      <c r="C1205" s="47" t="s">
        <v>9</v>
      </c>
      <c r="D1205" s="48" t="s">
        <v>814</v>
      </c>
      <c r="E1205" s="193">
        <v>12036</v>
      </c>
      <c r="F1205" s="194">
        <v>5717.0999999999995</v>
      </c>
      <c r="G1205" s="194">
        <v>6318.9000000000005</v>
      </c>
    </row>
    <row r="1206" spans="1:7" ht="15" x14ac:dyDescent="0.25">
      <c r="A1206" s="191">
        <v>43110</v>
      </c>
      <c r="B1206" s="192">
        <v>4811</v>
      </c>
      <c r="C1206" s="47" t="s">
        <v>9</v>
      </c>
      <c r="D1206" s="48" t="s">
        <v>815</v>
      </c>
      <c r="E1206" s="193">
        <v>12036</v>
      </c>
      <c r="F1206" s="194">
        <v>5717.0999999999995</v>
      </c>
      <c r="G1206" s="194">
        <v>6318.9000000000005</v>
      </c>
    </row>
    <row r="1207" spans="1:7" ht="15" x14ac:dyDescent="0.25">
      <c r="A1207" s="191">
        <v>43105</v>
      </c>
      <c r="B1207" s="192">
        <v>4803</v>
      </c>
      <c r="C1207" s="47" t="s">
        <v>9</v>
      </c>
      <c r="D1207" s="48" t="s">
        <v>816</v>
      </c>
      <c r="E1207" s="193">
        <v>5000</v>
      </c>
      <c r="F1207" s="194">
        <v>4998</v>
      </c>
      <c r="G1207" s="194">
        <v>2</v>
      </c>
    </row>
    <row r="1208" spans="1:7" ht="15" x14ac:dyDescent="0.25">
      <c r="A1208" s="191">
        <v>43105</v>
      </c>
      <c r="B1208" s="192">
        <v>4801</v>
      </c>
      <c r="C1208" s="47" t="s">
        <v>9</v>
      </c>
      <c r="D1208" s="48" t="s">
        <v>726</v>
      </c>
      <c r="E1208" s="193">
        <v>36108</v>
      </c>
      <c r="F1208" s="194">
        <v>36106</v>
      </c>
      <c r="G1208" s="194">
        <v>2</v>
      </c>
    </row>
    <row r="1209" spans="1:7" ht="15" x14ac:dyDescent="0.25">
      <c r="A1209" s="191">
        <v>43013</v>
      </c>
      <c r="B1209" s="192">
        <v>4768</v>
      </c>
      <c r="C1209" s="47" t="s">
        <v>9</v>
      </c>
      <c r="D1209" s="48" t="s">
        <v>817</v>
      </c>
      <c r="E1209" s="193">
        <v>24190</v>
      </c>
      <c r="F1209" s="194">
        <v>12095</v>
      </c>
      <c r="G1209" s="194">
        <v>12095</v>
      </c>
    </row>
    <row r="1210" spans="1:7" ht="15" x14ac:dyDescent="0.25">
      <c r="A1210" s="191">
        <v>43013</v>
      </c>
      <c r="B1210" s="192">
        <v>4767</v>
      </c>
      <c r="C1210" s="47" t="s">
        <v>9</v>
      </c>
      <c r="D1210" s="48" t="s">
        <v>817</v>
      </c>
      <c r="E1210" s="193">
        <v>24190</v>
      </c>
      <c r="F1210" s="194">
        <v>12095</v>
      </c>
      <c r="G1210" s="194">
        <v>12095</v>
      </c>
    </row>
    <row r="1211" spans="1:7" ht="15" x14ac:dyDescent="0.25">
      <c r="A1211" s="191">
        <v>43013</v>
      </c>
      <c r="B1211" s="192">
        <v>4766</v>
      </c>
      <c r="C1211" s="47" t="s">
        <v>9</v>
      </c>
      <c r="D1211" s="48" t="s">
        <v>817</v>
      </c>
      <c r="E1211" s="193">
        <v>24190</v>
      </c>
      <c r="F1211" s="194">
        <v>12095</v>
      </c>
      <c r="G1211" s="194">
        <v>12095</v>
      </c>
    </row>
    <row r="1212" spans="1:7" ht="15" x14ac:dyDescent="0.25">
      <c r="A1212" s="191">
        <v>43013</v>
      </c>
      <c r="B1212" s="192">
        <v>4765</v>
      </c>
      <c r="C1212" s="47" t="s">
        <v>9</v>
      </c>
      <c r="D1212" s="48" t="s">
        <v>818</v>
      </c>
      <c r="E1212" s="193">
        <v>15286.9</v>
      </c>
      <c r="F1212" s="194">
        <v>7643.45</v>
      </c>
      <c r="G1212" s="194">
        <v>7643.45</v>
      </c>
    </row>
    <row r="1213" spans="1:7" ht="15" x14ac:dyDescent="0.25">
      <c r="A1213" s="191">
        <v>43013</v>
      </c>
      <c r="B1213" s="192">
        <v>4764</v>
      </c>
      <c r="C1213" s="47" t="s">
        <v>9</v>
      </c>
      <c r="D1213" s="48" t="s">
        <v>819</v>
      </c>
      <c r="E1213" s="193">
        <v>9086</v>
      </c>
      <c r="F1213" s="194">
        <v>4543</v>
      </c>
      <c r="G1213" s="194">
        <v>4543</v>
      </c>
    </row>
    <row r="1214" spans="1:7" ht="15" x14ac:dyDescent="0.25">
      <c r="A1214" s="191">
        <v>42990</v>
      </c>
      <c r="B1214" s="192">
        <v>4759</v>
      </c>
      <c r="C1214" s="47" t="s">
        <v>9</v>
      </c>
      <c r="D1214" s="48" t="s">
        <v>820</v>
      </c>
      <c r="E1214" s="193">
        <v>21699.14</v>
      </c>
      <c r="F1214" s="194">
        <v>21698.14</v>
      </c>
      <c r="G1214" s="194">
        <v>1</v>
      </c>
    </row>
    <row r="1215" spans="1:7" ht="15" x14ac:dyDescent="0.25">
      <c r="A1215" s="191">
        <v>42990</v>
      </c>
      <c r="B1215" s="192">
        <v>4758</v>
      </c>
      <c r="C1215" s="47" t="s">
        <v>9</v>
      </c>
      <c r="D1215" s="48" t="s">
        <v>820</v>
      </c>
      <c r="E1215" s="193">
        <v>21699.14</v>
      </c>
      <c r="F1215" s="194">
        <v>21699.14</v>
      </c>
      <c r="G1215" s="194">
        <v>1</v>
      </c>
    </row>
    <row r="1216" spans="1:7" ht="15" x14ac:dyDescent="0.25">
      <c r="A1216" s="191">
        <v>40360</v>
      </c>
      <c r="B1216" s="192">
        <v>4757</v>
      </c>
      <c r="C1216" s="47" t="s">
        <v>9</v>
      </c>
      <c r="D1216" s="48" t="s">
        <v>821</v>
      </c>
      <c r="E1216" s="193">
        <v>32833.5</v>
      </c>
      <c r="F1216" s="194">
        <v>32832.5</v>
      </c>
      <c r="G1216" s="194">
        <v>1</v>
      </c>
    </row>
    <row r="1217" spans="1:7" ht="15" x14ac:dyDescent="0.25">
      <c r="A1217" s="191">
        <v>42886</v>
      </c>
      <c r="B1217" s="192">
        <v>4700</v>
      </c>
      <c r="C1217" s="47" t="s">
        <v>9</v>
      </c>
      <c r="D1217" s="48" t="s">
        <v>822</v>
      </c>
      <c r="E1217" s="193">
        <v>3068</v>
      </c>
      <c r="F1217" s="194">
        <v>3068</v>
      </c>
      <c r="G1217" s="194">
        <v>1</v>
      </c>
    </row>
    <row r="1218" spans="1:7" ht="15" x14ac:dyDescent="0.25">
      <c r="A1218" s="191">
        <v>42886</v>
      </c>
      <c r="B1218" s="192">
        <v>4699</v>
      </c>
      <c r="C1218" s="47" t="s">
        <v>9</v>
      </c>
      <c r="D1218" s="48" t="s">
        <v>823</v>
      </c>
      <c r="E1218" s="193">
        <v>2714</v>
      </c>
      <c r="F1218" s="194">
        <v>2940.1666666666661</v>
      </c>
      <c r="G1218" s="194">
        <v>-225.16666666666606</v>
      </c>
    </row>
    <row r="1219" spans="1:7" ht="15" x14ac:dyDescent="0.25">
      <c r="A1219" s="191">
        <v>42879</v>
      </c>
      <c r="B1219" s="192">
        <v>4694</v>
      </c>
      <c r="C1219" s="47" t="s">
        <v>9</v>
      </c>
      <c r="D1219" s="48" t="s">
        <v>824</v>
      </c>
      <c r="E1219" s="193">
        <v>7788</v>
      </c>
      <c r="F1219" s="194">
        <v>4218.4999999999991</v>
      </c>
      <c r="G1219" s="194">
        <v>3569.5000000000009</v>
      </c>
    </row>
    <row r="1220" spans="1:7" ht="15" x14ac:dyDescent="0.25">
      <c r="A1220" s="191">
        <v>42879</v>
      </c>
      <c r="B1220" s="192">
        <v>4693</v>
      </c>
      <c r="C1220" s="47" t="s">
        <v>9</v>
      </c>
      <c r="D1220" s="48" t="s">
        <v>537</v>
      </c>
      <c r="E1220" s="193">
        <v>5782</v>
      </c>
      <c r="F1220" s="194">
        <v>3131.916666666667</v>
      </c>
      <c r="G1220" s="194">
        <v>2650.083333333333</v>
      </c>
    </row>
    <row r="1221" spans="1:7" ht="15" x14ac:dyDescent="0.25">
      <c r="A1221" s="191">
        <v>42786</v>
      </c>
      <c r="B1221" s="192">
        <v>4552</v>
      </c>
      <c r="C1221" s="47" t="s">
        <v>9</v>
      </c>
      <c r="D1221" s="48" t="s">
        <v>825</v>
      </c>
      <c r="E1221" s="193">
        <v>1</v>
      </c>
      <c r="F1221" s="194">
        <v>0</v>
      </c>
      <c r="G1221" s="194">
        <v>1</v>
      </c>
    </row>
    <row r="1222" spans="1:7" ht="15" x14ac:dyDescent="0.25">
      <c r="A1222" s="191">
        <v>42774</v>
      </c>
      <c r="B1222" s="192">
        <v>4538</v>
      </c>
      <c r="C1222" s="47" t="s">
        <v>9</v>
      </c>
      <c r="D1222" s="48" t="s">
        <v>825</v>
      </c>
      <c r="E1222" s="193">
        <v>11965.2</v>
      </c>
      <c r="F1222" s="194">
        <v>11965.2</v>
      </c>
      <c r="G1222" s="194">
        <v>1</v>
      </c>
    </row>
    <row r="1223" spans="1:7" ht="15" x14ac:dyDescent="0.25">
      <c r="A1223" s="191">
        <v>42763</v>
      </c>
      <c r="B1223" s="192">
        <v>4531</v>
      </c>
      <c r="C1223" s="47" t="s">
        <v>9</v>
      </c>
      <c r="D1223" s="48" t="s">
        <v>826</v>
      </c>
      <c r="E1223" s="193">
        <v>30995.05</v>
      </c>
      <c r="F1223" s="194">
        <v>30995.05</v>
      </c>
      <c r="G1223" s="194">
        <v>1</v>
      </c>
    </row>
    <row r="1224" spans="1:7" ht="15" x14ac:dyDescent="0.25">
      <c r="A1224" s="191">
        <v>42763</v>
      </c>
      <c r="B1224" s="192">
        <v>4528</v>
      </c>
      <c r="C1224" s="47" t="s">
        <v>9</v>
      </c>
      <c r="D1224" s="48" t="s">
        <v>827</v>
      </c>
      <c r="E1224" s="193">
        <v>7670</v>
      </c>
      <c r="F1224" s="194">
        <v>4410.25</v>
      </c>
      <c r="G1224" s="194">
        <v>3259.75</v>
      </c>
    </row>
    <row r="1225" spans="1:7" ht="15" x14ac:dyDescent="0.25">
      <c r="A1225" s="191">
        <v>42763</v>
      </c>
      <c r="B1225" s="192">
        <v>4527</v>
      </c>
      <c r="C1225" s="47" t="s">
        <v>9</v>
      </c>
      <c r="D1225" s="48" t="s">
        <v>827</v>
      </c>
      <c r="E1225" s="193">
        <v>7670</v>
      </c>
      <c r="F1225" s="194">
        <v>4410.25</v>
      </c>
      <c r="G1225" s="194">
        <v>3259.75</v>
      </c>
    </row>
    <row r="1226" spans="1:7" ht="15" x14ac:dyDescent="0.25">
      <c r="A1226" s="191">
        <v>42763</v>
      </c>
      <c r="B1226" s="192">
        <v>4525</v>
      </c>
      <c r="C1226" s="47" t="s">
        <v>9</v>
      </c>
      <c r="D1226" s="48" t="s">
        <v>828</v>
      </c>
      <c r="E1226" s="193">
        <v>36698</v>
      </c>
      <c r="F1226" s="194">
        <v>21101.35</v>
      </c>
      <c r="G1226" s="194">
        <v>15596.650000000001</v>
      </c>
    </row>
    <row r="1227" spans="1:7" ht="15" x14ac:dyDescent="0.25">
      <c r="A1227" s="191">
        <v>42763</v>
      </c>
      <c r="B1227" s="192">
        <v>4522</v>
      </c>
      <c r="C1227" s="47" t="s">
        <v>9</v>
      </c>
      <c r="D1227" s="48" t="s">
        <v>829</v>
      </c>
      <c r="E1227" s="193">
        <v>7729</v>
      </c>
      <c r="F1227" s="194">
        <v>4444.1750000000002</v>
      </c>
      <c r="G1227" s="194">
        <v>3284.8249999999998</v>
      </c>
    </row>
    <row r="1228" spans="1:7" ht="15" x14ac:dyDescent="0.25">
      <c r="A1228" s="191">
        <v>42763</v>
      </c>
      <c r="B1228" s="192">
        <v>4521</v>
      </c>
      <c r="C1228" s="47" t="s">
        <v>9</v>
      </c>
      <c r="D1228" s="48" t="s">
        <v>830</v>
      </c>
      <c r="E1228" s="193">
        <v>26550</v>
      </c>
      <c r="F1228" s="194">
        <v>15266.25</v>
      </c>
      <c r="G1228" s="194">
        <v>11283.75</v>
      </c>
    </row>
    <row r="1229" spans="1:7" ht="15" x14ac:dyDescent="0.25">
      <c r="A1229" s="191">
        <v>42762</v>
      </c>
      <c r="B1229" s="192">
        <v>4499</v>
      </c>
      <c r="C1229" s="47" t="s">
        <v>9</v>
      </c>
      <c r="D1229" s="48" t="s">
        <v>831</v>
      </c>
      <c r="E1229" s="193">
        <v>19293</v>
      </c>
      <c r="F1229" s="194">
        <v>19292</v>
      </c>
      <c r="G1229" s="194">
        <v>1</v>
      </c>
    </row>
    <row r="1230" spans="1:7" ht="15" x14ac:dyDescent="0.25">
      <c r="A1230" s="191">
        <v>42762</v>
      </c>
      <c r="B1230" s="192">
        <v>4498</v>
      </c>
      <c r="C1230" s="47" t="s">
        <v>9</v>
      </c>
      <c r="D1230" s="48" t="s">
        <v>262</v>
      </c>
      <c r="E1230" s="193">
        <v>5664</v>
      </c>
      <c r="F1230" s="194">
        <v>5663</v>
      </c>
      <c r="G1230" s="194">
        <v>1</v>
      </c>
    </row>
    <row r="1231" spans="1:7" ht="15" x14ac:dyDescent="0.25">
      <c r="A1231" s="191">
        <v>42762</v>
      </c>
      <c r="B1231" s="192">
        <v>4497</v>
      </c>
      <c r="C1231" s="47" t="s">
        <v>9</v>
      </c>
      <c r="D1231" s="48" t="s">
        <v>832</v>
      </c>
      <c r="E1231" s="193">
        <v>33866</v>
      </c>
      <c r="F1231" s="194">
        <v>33865</v>
      </c>
      <c r="G1231" s="194">
        <v>1</v>
      </c>
    </row>
    <row r="1232" spans="1:7" ht="15" x14ac:dyDescent="0.25">
      <c r="A1232" s="191">
        <v>42762</v>
      </c>
      <c r="B1232" s="192">
        <v>4496</v>
      </c>
      <c r="C1232" s="47" t="s">
        <v>9</v>
      </c>
      <c r="D1232" s="48" t="s">
        <v>833</v>
      </c>
      <c r="E1232" s="193">
        <v>5200</v>
      </c>
      <c r="F1232" s="194">
        <v>5199</v>
      </c>
      <c r="G1232" s="194">
        <v>1</v>
      </c>
    </row>
    <row r="1233" spans="1:7" ht="15" x14ac:dyDescent="0.25">
      <c r="A1233" s="191">
        <v>42762</v>
      </c>
      <c r="B1233" s="192">
        <v>4495</v>
      </c>
      <c r="C1233" s="47" t="s">
        <v>9</v>
      </c>
      <c r="D1233" s="48" t="s">
        <v>833</v>
      </c>
      <c r="E1233" s="193">
        <v>5200</v>
      </c>
      <c r="F1233" s="194">
        <v>5199</v>
      </c>
      <c r="G1233" s="194">
        <v>1</v>
      </c>
    </row>
    <row r="1234" spans="1:7" ht="15" x14ac:dyDescent="0.25">
      <c r="A1234" s="191">
        <v>40330</v>
      </c>
      <c r="B1234" s="192">
        <v>4436</v>
      </c>
      <c r="C1234" s="47" t="s">
        <v>9</v>
      </c>
      <c r="D1234" s="48" t="s">
        <v>834</v>
      </c>
      <c r="E1234" s="193">
        <v>1</v>
      </c>
      <c r="F1234" s="194">
        <v>0</v>
      </c>
      <c r="G1234" s="194">
        <v>1</v>
      </c>
    </row>
    <row r="1235" spans="1:7" ht="15" x14ac:dyDescent="0.25">
      <c r="A1235" s="191">
        <v>42725</v>
      </c>
      <c r="B1235" s="192">
        <v>4423</v>
      </c>
      <c r="C1235" s="47" t="s">
        <v>9</v>
      </c>
      <c r="D1235" s="48" t="s">
        <v>835</v>
      </c>
      <c r="E1235" s="193">
        <v>6121.84</v>
      </c>
      <c r="F1235" s="194">
        <v>3571.0733333333333</v>
      </c>
      <c r="G1235" s="194">
        <v>2550.7666666666669</v>
      </c>
    </row>
    <row r="1236" spans="1:7" ht="15" x14ac:dyDescent="0.25">
      <c r="A1236" s="191">
        <v>42619</v>
      </c>
      <c r="B1236" s="192">
        <v>4256</v>
      </c>
      <c r="C1236" s="47" t="s">
        <v>9</v>
      </c>
      <c r="D1236" s="48" t="s">
        <v>836</v>
      </c>
      <c r="E1236" s="193">
        <v>1</v>
      </c>
      <c r="F1236" s="194">
        <v>0</v>
      </c>
      <c r="G1236" s="194">
        <v>1</v>
      </c>
    </row>
    <row r="1237" spans="1:7" ht="15" x14ac:dyDescent="0.25">
      <c r="A1237" s="191">
        <v>42619</v>
      </c>
      <c r="B1237" s="192">
        <v>4255</v>
      </c>
      <c r="C1237" s="47" t="s">
        <v>9</v>
      </c>
      <c r="D1237" s="48" t="s">
        <v>837</v>
      </c>
      <c r="E1237" s="193">
        <v>1</v>
      </c>
      <c r="F1237" s="194">
        <v>0</v>
      </c>
      <c r="G1237" s="194">
        <v>1</v>
      </c>
    </row>
    <row r="1238" spans="1:7" ht="15" x14ac:dyDescent="0.25">
      <c r="A1238" s="191">
        <v>42619</v>
      </c>
      <c r="B1238" s="192">
        <v>4254</v>
      </c>
      <c r="C1238" s="47" t="s">
        <v>9</v>
      </c>
      <c r="D1238" s="48" t="s">
        <v>837</v>
      </c>
      <c r="E1238" s="193">
        <v>1</v>
      </c>
      <c r="F1238" s="194">
        <v>0</v>
      </c>
      <c r="G1238" s="194">
        <v>1</v>
      </c>
    </row>
    <row r="1239" spans="1:7" ht="15" x14ac:dyDescent="0.25">
      <c r="A1239" s="191">
        <v>42619</v>
      </c>
      <c r="B1239" s="192">
        <v>4253</v>
      </c>
      <c r="C1239" s="47" t="s">
        <v>9</v>
      </c>
      <c r="D1239" s="48" t="s">
        <v>838</v>
      </c>
      <c r="E1239" s="193">
        <v>1</v>
      </c>
      <c r="F1239" s="194">
        <v>0</v>
      </c>
      <c r="G1239" s="194">
        <v>1</v>
      </c>
    </row>
    <row r="1240" spans="1:7" ht="15" x14ac:dyDescent="0.25">
      <c r="A1240" s="191">
        <v>42619</v>
      </c>
      <c r="B1240" s="192">
        <v>4251</v>
      </c>
      <c r="C1240" s="47" t="s">
        <v>9</v>
      </c>
      <c r="D1240" s="48" t="s">
        <v>839</v>
      </c>
      <c r="E1240" s="193">
        <v>1</v>
      </c>
      <c r="F1240" s="194">
        <v>0</v>
      </c>
      <c r="G1240" s="194">
        <v>1</v>
      </c>
    </row>
    <row r="1241" spans="1:7" ht="15" x14ac:dyDescent="0.25">
      <c r="A1241" s="191">
        <v>42619</v>
      </c>
      <c r="B1241" s="192">
        <v>4250</v>
      </c>
      <c r="C1241" s="47" t="s">
        <v>9</v>
      </c>
      <c r="D1241" s="48" t="s">
        <v>840</v>
      </c>
      <c r="E1241" s="193">
        <v>1</v>
      </c>
      <c r="F1241" s="194">
        <v>0</v>
      </c>
      <c r="G1241" s="194">
        <v>1</v>
      </c>
    </row>
    <row r="1242" spans="1:7" ht="15" x14ac:dyDescent="0.25">
      <c r="A1242" s="191">
        <v>42619</v>
      </c>
      <c r="B1242" s="192">
        <v>4249</v>
      </c>
      <c r="C1242" s="47" t="s">
        <v>9</v>
      </c>
      <c r="D1242" s="48" t="s">
        <v>840</v>
      </c>
      <c r="E1242" s="193">
        <v>1</v>
      </c>
      <c r="F1242" s="194">
        <v>0</v>
      </c>
      <c r="G1242" s="194">
        <v>1</v>
      </c>
    </row>
    <row r="1243" spans="1:7" ht="15" x14ac:dyDescent="0.25">
      <c r="A1243" s="191">
        <v>42619</v>
      </c>
      <c r="B1243" s="192">
        <v>4243</v>
      </c>
      <c r="C1243" s="47" t="s">
        <v>9</v>
      </c>
      <c r="D1243" s="48" t="s">
        <v>841</v>
      </c>
      <c r="E1243" s="193">
        <v>1</v>
      </c>
      <c r="F1243" s="194">
        <v>0</v>
      </c>
      <c r="G1243" s="194">
        <v>1</v>
      </c>
    </row>
    <row r="1244" spans="1:7" ht="15" x14ac:dyDescent="0.25">
      <c r="A1244" s="191">
        <v>42619</v>
      </c>
      <c r="B1244" s="192">
        <v>4241</v>
      </c>
      <c r="C1244" s="47" t="s">
        <v>9</v>
      </c>
      <c r="D1244" s="48" t="s">
        <v>842</v>
      </c>
      <c r="E1244" s="193">
        <v>4177</v>
      </c>
      <c r="F1244" s="194">
        <v>4176</v>
      </c>
      <c r="G1244" s="194">
        <v>1</v>
      </c>
    </row>
    <row r="1245" spans="1:7" ht="15" x14ac:dyDescent="0.25">
      <c r="A1245" s="191">
        <v>42619</v>
      </c>
      <c r="B1245" s="192">
        <v>4234</v>
      </c>
      <c r="C1245" s="47" t="s">
        <v>9</v>
      </c>
      <c r="D1245" s="48" t="s">
        <v>843</v>
      </c>
      <c r="E1245" s="193">
        <v>13275</v>
      </c>
      <c r="F1245" s="194">
        <v>13274</v>
      </c>
      <c r="G1245" s="194">
        <v>1</v>
      </c>
    </row>
    <row r="1246" spans="1:7" ht="15" x14ac:dyDescent="0.25">
      <c r="A1246" s="191">
        <v>42619</v>
      </c>
      <c r="B1246" s="192">
        <v>4233</v>
      </c>
      <c r="C1246" s="47" t="s">
        <v>9</v>
      </c>
      <c r="D1246" s="48" t="s">
        <v>843</v>
      </c>
      <c r="E1246" s="193">
        <v>13275</v>
      </c>
      <c r="F1246" s="194">
        <v>13274</v>
      </c>
      <c r="G1246" s="194">
        <v>1</v>
      </c>
    </row>
    <row r="1247" spans="1:7" ht="15" x14ac:dyDescent="0.25">
      <c r="A1247" s="191">
        <v>42619</v>
      </c>
      <c r="B1247" s="192">
        <v>4226</v>
      </c>
      <c r="C1247" s="47" t="s">
        <v>9</v>
      </c>
      <c r="D1247" s="48" t="s">
        <v>844</v>
      </c>
      <c r="E1247" s="193">
        <v>21824.1</v>
      </c>
      <c r="F1247" s="194">
        <v>21823.1</v>
      </c>
      <c r="G1247" s="194">
        <v>1</v>
      </c>
    </row>
    <row r="1248" spans="1:7" ht="15" x14ac:dyDescent="0.25">
      <c r="A1248" s="191">
        <v>42619</v>
      </c>
      <c r="B1248" s="192">
        <v>4223</v>
      </c>
      <c r="C1248" s="47" t="s">
        <v>9</v>
      </c>
      <c r="D1248" s="48" t="s">
        <v>845</v>
      </c>
      <c r="E1248" s="193">
        <v>8319</v>
      </c>
      <c r="F1248" s="194">
        <v>8318</v>
      </c>
      <c r="G1248" s="194">
        <v>1</v>
      </c>
    </row>
    <row r="1249" spans="1:7" ht="15" x14ac:dyDescent="0.25">
      <c r="A1249" s="191">
        <v>42619</v>
      </c>
      <c r="B1249" s="192">
        <v>4216</v>
      </c>
      <c r="C1249" s="47" t="s">
        <v>9</v>
      </c>
      <c r="D1249" s="48" t="s">
        <v>846</v>
      </c>
      <c r="E1249" s="193">
        <v>7375</v>
      </c>
      <c r="F1249" s="194">
        <v>7374</v>
      </c>
      <c r="G1249" s="194">
        <v>1</v>
      </c>
    </row>
    <row r="1250" spans="1:7" ht="15" x14ac:dyDescent="0.25">
      <c r="A1250" s="191">
        <v>42619</v>
      </c>
      <c r="B1250" s="192">
        <v>4214</v>
      </c>
      <c r="C1250" s="47" t="s">
        <v>9</v>
      </c>
      <c r="D1250" s="48" t="s">
        <v>847</v>
      </c>
      <c r="E1250" s="193">
        <v>34080</v>
      </c>
      <c r="F1250" s="194">
        <v>20732</v>
      </c>
      <c r="G1250" s="194">
        <v>13348</v>
      </c>
    </row>
    <row r="1251" spans="1:7" ht="15" x14ac:dyDescent="0.25">
      <c r="A1251" s="191">
        <v>42619</v>
      </c>
      <c r="B1251" s="192">
        <v>4213</v>
      </c>
      <c r="C1251" s="47" t="s">
        <v>9</v>
      </c>
      <c r="D1251" s="48" t="s">
        <v>848</v>
      </c>
      <c r="E1251" s="193">
        <v>24000</v>
      </c>
      <c r="F1251" s="194">
        <v>14600</v>
      </c>
      <c r="G1251" s="194">
        <v>9400</v>
      </c>
    </row>
    <row r="1252" spans="1:7" ht="15" x14ac:dyDescent="0.25">
      <c r="A1252" s="191">
        <v>42619</v>
      </c>
      <c r="B1252" s="192">
        <v>4212</v>
      </c>
      <c r="C1252" s="47" t="s">
        <v>9</v>
      </c>
      <c r="D1252" s="48" t="s">
        <v>849</v>
      </c>
      <c r="E1252" s="193">
        <v>24000</v>
      </c>
      <c r="F1252" s="194">
        <v>14600</v>
      </c>
      <c r="G1252" s="194">
        <v>9400</v>
      </c>
    </row>
    <row r="1253" spans="1:7" ht="15" x14ac:dyDescent="0.25">
      <c r="A1253" s="191">
        <v>42552</v>
      </c>
      <c r="B1253" s="192">
        <v>4133</v>
      </c>
      <c r="C1253" s="47" t="s">
        <v>9</v>
      </c>
      <c r="D1253" s="48" t="s">
        <v>850</v>
      </c>
      <c r="E1253" s="193">
        <v>1</v>
      </c>
      <c r="F1253" s="194">
        <v>0</v>
      </c>
      <c r="G1253" s="194">
        <v>1</v>
      </c>
    </row>
    <row r="1254" spans="1:7" ht="15" x14ac:dyDescent="0.25">
      <c r="A1254" s="191">
        <v>42552</v>
      </c>
      <c r="B1254" s="192">
        <v>4132</v>
      </c>
      <c r="C1254" s="47" t="s">
        <v>9</v>
      </c>
      <c r="D1254" s="48" t="s">
        <v>851</v>
      </c>
      <c r="E1254" s="193">
        <v>1</v>
      </c>
      <c r="F1254" s="194">
        <v>0</v>
      </c>
      <c r="G1254" s="194">
        <v>1</v>
      </c>
    </row>
    <row r="1255" spans="1:7" ht="15" x14ac:dyDescent="0.25">
      <c r="A1255" s="191">
        <v>41578</v>
      </c>
      <c r="B1255" s="192">
        <v>4130</v>
      </c>
      <c r="C1255" s="47" t="s">
        <v>9</v>
      </c>
      <c r="D1255" s="48" t="s">
        <v>852</v>
      </c>
      <c r="E1255" s="193">
        <v>1</v>
      </c>
      <c r="F1255" s="194">
        <v>0</v>
      </c>
      <c r="G1255" s="194">
        <v>1</v>
      </c>
    </row>
    <row r="1256" spans="1:7" ht="15" x14ac:dyDescent="0.25">
      <c r="A1256" s="191">
        <v>41578</v>
      </c>
      <c r="B1256" s="192">
        <v>4128</v>
      </c>
      <c r="C1256" s="47" t="s">
        <v>9</v>
      </c>
      <c r="D1256" s="48" t="s">
        <v>853</v>
      </c>
      <c r="E1256" s="193">
        <v>1</v>
      </c>
      <c r="F1256" s="194">
        <v>0</v>
      </c>
      <c r="G1256" s="194">
        <v>1</v>
      </c>
    </row>
    <row r="1257" spans="1:7" ht="15" x14ac:dyDescent="0.25">
      <c r="A1257" s="191">
        <v>42552</v>
      </c>
      <c r="B1257" s="192">
        <v>4127</v>
      </c>
      <c r="C1257" s="47" t="s">
        <v>9</v>
      </c>
      <c r="D1257" s="48" t="s">
        <v>854</v>
      </c>
      <c r="E1257" s="193">
        <v>1</v>
      </c>
      <c r="F1257" s="194">
        <v>0</v>
      </c>
      <c r="G1257" s="194">
        <v>1</v>
      </c>
    </row>
    <row r="1258" spans="1:7" ht="15" x14ac:dyDescent="0.25">
      <c r="A1258" s="191">
        <v>42552</v>
      </c>
      <c r="B1258" s="192">
        <v>4110</v>
      </c>
      <c r="C1258" s="47" t="s">
        <v>9</v>
      </c>
      <c r="D1258" s="48" t="s">
        <v>855</v>
      </c>
      <c r="E1258" s="193">
        <f>31100*1.18</f>
        <v>36698</v>
      </c>
      <c r="F1258" s="194">
        <v>22936.25</v>
      </c>
      <c r="G1258" s="194">
        <v>13761.75</v>
      </c>
    </row>
    <row r="1259" spans="1:7" ht="15" x14ac:dyDescent="0.25">
      <c r="A1259" s="191">
        <v>42552</v>
      </c>
      <c r="B1259" s="192">
        <v>4100</v>
      </c>
      <c r="C1259" s="47" t="s">
        <v>9</v>
      </c>
      <c r="D1259" s="48" t="s">
        <v>856</v>
      </c>
      <c r="E1259" s="193">
        <v>1</v>
      </c>
      <c r="F1259" s="194">
        <v>0</v>
      </c>
      <c r="G1259" s="194">
        <v>1</v>
      </c>
    </row>
    <row r="1260" spans="1:7" ht="15" x14ac:dyDescent="0.25">
      <c r="A1260" s="191">
        <v>42552</v>
      </c>
      <c r="B1260" s="192">
        <v>4097</v>
      </c>
      <c r="C1260" s="47" t="s">
        <v>9</v>
      </c>
      <c r="D1260" s="48" t="s">
        <v>857</v>
      </c>
      <c r="E1260" s="193">
        <v>1</v>
      </c>
      <c r="F1260" s="194">
        <v>0</v>
      </c>
      <c r="G1260" s="194">
        <v>1</v>
      </c>
    </row>
    <row r="1261" spans="1:7" ht="15" x14ac:dyDescent="0.25">
      <c r="A1261" s="191">
        <v>42552</v>
      </c>
      <c r="B1261" s="192">
        <v>4096</v>
      </c>
      <c r="C1261" s="47" t="s">
        <v>9</v>
      </c>
      <c r="D1261" s="48" t="s">
        <v>857</v>
      </c>
      <c r="E1261" s="193">
        <v>1</v>
      </c>
      <c r="F1261" s="194">
        <v>0</v>
      </c>
      <c r="G1261" s="194">
        <v>1</v>
      </c>
    </row>
    <row r="1262" spans="1:7" ht="15" x14ac:dyDescent="0.25">
      <c r="A1262" s="191">
        <v>42552</v>
      </c>
      <c r="B1262" s="192">
        <v>4095</v>
      </c>
      <c r="C1262" s="47" t="s">
        <v>9</v>
      </c>
      <c r="D1262" s="48" t="s">
        <v>858</v>
      </c>
      <c r="E1262" s="193">
        <v>1</v>
      </c>
      <c r="F1262" s="194">
        <v>0</v>
      </c>
      <c r="G1262" s="194">
        <v>1</v>
      </c>
    </row>
    <row r="1263" spans="1:7" ht="15" x14ac:dyDescent="0.25">
      <c r="A1263" s="191">
        <v>42552</v>
      </c>
      <c r="B1263" s="192">
        <v>4094</v>
      </c>
      <c r="C1263" s="47" t="s">
        <v>9</v>
      </c>
      <c r="D1263" s="48" t="s">
        <v>858</v>
      </c>
      <c r="E1263" s="193">
        <v>1</v>
      </c>
      <c r="F1263" s="194">
        <v>0</v>
      </c>
      <c r="G1263" s="194">
        <v>1</v>
      </c>
    </row>
    <row r="1264" spans="1:7" ht="15" x14ac:dyDescent="0.25">
      <c r="A1264" s="191">
        <v>42552</v>
      </c>
      <c r="B1264" s="192">
        <v>4092</v>
      </c>
      <c r="C1264" s="47" t="s">
        <v>9</v>
      </c>
      <c r="D1264" s="48" t="s">
        <v>858</v>
      </c>
      <c r="E1264" s="193">
        <v>1</v>
      </c>
      <c r="F1264" s="194">
        <v>0</v>
      </c>
      <c r="G1264" s="194">
        <v>1</v>
      </c>
    </row>
    <row r="1265" spans="1:7" ht="15" x14ac:dyDescent="0.25">
      <c r="A1265" s="191">
        <v>42552</v>
      </c>
      <c r="B1265" s="192">
        <v>4091</v>
      </c>
      <c r="C1265" s="47" t="s">
        <v>9</v>
      </c>
      <c r="D1265" s="48" t="s">
        <v>859</v>
      </c>
      <c r="E1265" s="193">
        <v>1</v>
      </c>
      <c r="F1265" s="194">
        <v>0</v>
      </c>
      <c r="G1265" s="194">
        <v>1</v>
      </c>
    </row>
    <row r="1266" spans="1:7" ht="15" x14ac:dyDescent="0.25">
      <c r="A1266" s="191">
        <v>42552</v>
      </c>
      <c r="B1266" s="192">
        <v>4087</v>
      </c>
      <c r="C1266" s="47" t="s">
        <v>9</v>
      </c>
      <c r="D1266" s="48" t="s">
        <v>860</v>
      </c>
      <c r="E1266" s="193">
        <v>1</v>
      </c>
      <c r="F1266" s="194">
        <v>0</v>
      </c>
      <c r="G1266" s="194">
        <v>1</v>
      </c>
    </row>
    <row r="1267" spans="1:7" ht="15" x14ac:dyDescent="0.25">
      <c r="A1267" s="191">
        <v>42552</v>
      </c>
      <c r="B1267" s="192">
        <v>4086</v>
      </c>
      <c r="C1267" s="47" t="s">
        <v>9</v>
      </c>
      <c r="D1267" s="48" t="s">
        <v>861</v>
      </c>
      <c r="E1267" s="193">
        <v>1</v>
      </c>
      <c r="F1267" s="194">
        <v>0</v>
      </c>
      <c r="G1267" s="194">
        <v>1</v>
      </c>
    </row>
    <row r="1268" spans="1:7" ht="15" x14ac:dyDescent="0.25">
      <c r="A1268" s="191">
        <v>42552</v>
      </c>
      <c r="B1268" s="192">
        <v>4085</v>
      </c>
      <c r="C1268" s="47" t="s">
        <v>9</v>
      </c>
      <c r="D1268" s="48" t="s">
        <v>862</v>
      </c>
      <c r="E1268" s="193">
        <v>1</v>
      </c>
      <c r="F1268" s="194">
        <v>0</v>
      </c>
      <c r="G1268" s="194">
        <v>1</v>
      </c>
    </row>
    <row r="1269" spans="1:7" ht="15" x14ac:dyDescent="0.25">
      <c r="A1269" s="191">
        <v>42552</v>
      </c>
      <c r="B1269" s="192">
        <v>4084</v>
      </c>
      <c r="C1269" s="47" t="s">
        <v>9</v>
      </c>
      <c r="D1269" s="48" t="s">
        <v>863</v>
      </c>
      <c r="E1269" s="193">
        <v>1</v>
      </c>
      <c r="F1269" s="194">
        <v>0</v>
      </c>
      <c r="G1269" s="194">
        <v>1</v>
      </c>
    </row>
    <row r="1270" spans="1:7" ht="15" x14ac:dyDescent="0.25">
      <c r="A1270" s="191">
        <v>42353</v>
      </c>
      <c r="B1270" s="192">
        <v>4058</v>
      </c>
      <c r="C1270" s="47" t="s">
        <v>9</v>
      </c>
      <c r="D1270" s="48" t="s">
        <v>864</v>
      </c>
      <c r="E1270" s="193">
        <v>10466.6</v>
      </c>
      <c r="F1270" s="194">
        <v>7152.1766666666672</v>
      </c>
      <c r="G1270" s="194">
        <v>3314.4233333333332</v>
      </c>
    </row>
    <row r="1271" spans="1:7" ht="15" x14ac:dyDescent="0.25">
      <c r="A1271" s="191">
        <v>42353</v>
      </c>
      <c r="B1271" s="192">
        <v>4057</v>
      </c>
      <c r="C1271" s="47" t="s">
        <v>9</v>
      </c>
      <c r="D1271" s="48" t="s">
        <v>865</v>
      </c>
      <c r="E1271" s="193">
        <v>2358.8200000000002</v>
      </c>
      <c r="F1271" s="194">
        <v>1611.8603333333335</v>
      </c>
      <c r="G1271" s="194">
        <v>746.95966666666664</v>
      </c>
    </row>
    <row r="1272" spans="1:7" ht="15" x14ac:dyDescent="0.25">
      <c r="A1272" s="191">
        <v>42353</v>
      </c>
      <c r="B1272" s="192">
        <v>4056</v>
      </c>
      <c r="C1272" s="47" t="s">
        <v>9</v>
      </c>
      <c r="D1272" s="48" t="s">
        <v>866</v>
      </c>
      <c r="E1272" s="193">
        <v>23954</v>
      </c>
      <c r="F1272" s="194">
        <v>16368.566666666668</v>
      </c>
      <c r="G1272" s="194">
        <v>7585.4333333333325</v>
      </c>
    </row>
    <row r="1273" spans="1:7" ht="15" x14ac:dyDescent="0.25">
      <c r="A1273" s="191">
        <v>42353</v>
      </c>
      <c r="B1273" s="192">
        <v>4030</v>
      </c>
      <c r="C1273" s="47" t="s">
        <v>9</v>
      </c>
      <c r="D1273" s="48" t="s">
        <v>867</v>
      </c>
      <c r="E1273" s="193">
        <v>38922</v>
      </c>
      <c r="F1273" s="194">
        <v>38921</v>
      </c>
      <c r="G1273" s="194">
        <v>1</v>
      </c>
    </row>
    <row r="1274" spans="1:7" ht="15" x14ac:dyDescent="0.25">
      <c r="A1274" s="191">
        <v>42339</v>
      </c>
      <c r="B1274" s="192">
        <v>4024</v>
      </c>
      <c r="C1274" s="47" t="s">
        <v>9</v>
      </c>
      <c r="D1274" s="48" t="s">
        <v>868</v>
      </c>
      <c r="E1274" s="193">
        <v>8850</v>
      </c>
      <c r="F1274" s="194">
        <v>6047.5</v>
      </c>
      <c r="G1274" s="194">
        <v>2802.5</v>
      </c>
    </row>
    <row r="1275" spans="1:7" ht="15" x14ac:dyDescent="0.25">
      <c r="A1275" s="191">
        <v>42339</v>
      </c>
      <c r="B1275" s="192">
        <v>4023</v>
      </c>
      <c r="C1275" s="47" t="s">
        <v>9</v>
      </c>
      <c r="D1275" s="48" t="s">
        <v>869</v>
      </c>
      <c r="E1275" s="193">
        <v>8850</v>
      </c>
      <c r="F1275" s="194">
        <v>6047.5</v>
      </c>
      <c r="G1275" s="194">
        <v>2802.5</v>
      </c>
    </row>
    <row r="1276" spans="1:7" ht="15" x14ac:dyDescent="0.25">
      <c r="A1276" s="191">
        <v>42339</v>
      </c>
      <c r="B1276" s="192">
        <v>4021</v>
      </c>
      <c r="C1276" s="47" t="s">
        <v>9</v>
      </c>
      <c r="D1276" s="48" t="s">
        <v>870</v>
      </c>
      <c r="E1276" s="193">
        <v>10134</v>
      </c>
      <c r="F1276" s="194">
        <v>6924.9000000000005</v>
      </c>
      <c r="G1276" s="194">
        <v>3209.0999999999995</v>
      </c>
    </row>
    <row r="1277" spans="1:7" ht="15" x14ac:dyDescent="0.25">
      <c r="A1277" s="191">
        <v>42339</v>
      </c>
      <c r="B1277" s="192">
        <v>4019</v>
      </c>
      <c r="C1277" s="47" t="s">
        <v>9</v>
      </c>
      <c r="D1277" s="48" t="s">
        <v>871</v>
      </c>
      <c r="E1277" s="193">
        <v>23040</v>
      </c>
      <c r="F1277" s="194">
        <v>15744</v>
      </c>
      <c r="G1277" s="194">
        <v>7296</v>
      </c>
    </row>
    <row r="1278" spans="1:7" ht="15" x14ac:dyDescent="0.25">
      <c r="A1278" s="191">
        <v>42306</v>
      </c>
      <c r="B1278" s="192">
        <v>4016</v>
      </c>
      <c r="C1278" s="47" t="s">
        <v>9</v>
      </c>
      <c r="D1278" s="48" t="s">
        <v>872</v>
      </c>
      <c r="E1278" s="193">
        <v>2295</v>
      </c>
      <c r="F1278" s="194">
        <v>2294</v>
      </c>
      <c r="G1278" s="194">
        <v>1</v>
      </c>
    </row>
    <row r="1279" spans="1:7" ht="15" x14ac:dyDescent="0.25">
      <c r="A1279" s="191">
        <v>42264</v>
      </c>
      <c r="B1279" s="192">
        <v>3894</v>
      </c>
      <c r="C1279" s="47" t="s">
        <v>9</v>
      </c>
      <c r="D1279" s="48" t="s">
        <v>873</v>
      </c>
      <c r="E1279" s="193">
        <v>10431.200000000001</v>
      </c>
      <c r="F1279" s="194">
        <v>10430.200000000001</v>
      </c>
      <c r="G1279" s="194">
        <v>1</v>
      </c>
    </row>
    <row r="1280" spans="1:7" ht="15" x14ac:dyDescent="0.25">
      <c r="A1280" s="191">
        <v>42264</v>
      </c>
      <c r="B1280" s="192">
        <v>3888</v>
      </c>
      <c r="C1280" s="47" t="s">
        <v>9</v>
      </c>
      <c r="D1280" s="48" t="s">
        <v>874</v>
      </c>
      <c r="E1280" s="193">
        <v>11668</v>
      </c>
      <c r="F1280" s="194">
        <v>11667</v>
      </c>
      <c r="G1280" s="194">
        <v>1</v>
      </c>
    </row>
    <row r="1281" spans="1:7" ht="15" x14ac:dyDescent="0.25">
      <c r="A1281" s="191">
        <v>42264</v>
      </c>
      <c r="B1281" s="192">
        <v>3886</v>
      </c>
      <c r="C1281" s="47" t="s">
        <v>9</v>
      </c>
      <c r="D1281" s="48" t="s">
        <v>875</v>
      </c>
      <c r="E1281" s="193">
        <v>11668</v>
      </c>
      <c r="F1281" s="194">
        <v>11667</v>
      </c>
      <c r="G1281" s="194">
        <v>1</v>
      </c>
    </row>
    <row r="1282" spans="1:7" ht="15" x14ac:dyDescent="0.25">
      <c r="A1282" s="191">
        <v>42263</v>
      </c>
      <c r="B1282" s="192">
        <v>3875</v>
      </c>
      <c r="C1282" s="47" t="s">
        <v>9</v>
      </c>
      <c r="D1282" s="48" t="s">
        <v>876</v>
      </c>
      <c r="E1282" s="193">
        <v>32804</v>
      </c>
      <c r="F1282" s="194">
        <v>32803</v>
      </c>
      <c r="G1282" s="194">
        <v>1</v>
      </c>
    </row>
    <row r="1283" spans="1:7" ht="15" x14ac:dyDescent="0.25">
      <c r="A1283" s="191">
        <v>42013</v>
      </c>
      <c r="B1283" s="192">
        <v>3866</v>
      </c>
      <c r="C1283" s="47" t="s">
        <v>9</v>
      </c>
      <c r="D1283" s="48" t="s">
        <v>877</v>
      </c>
      <c r="E1283" s="193">
        <v>5227</v>
      </c>
      <c r="F1283" s="194">
        <v>4050.9250000000002</v>
      </c>
      <c r="G1283" s="194">
        <v>1176.0749999999998</v>
      </c>
    </row>
    <row r="1284" spans="1:7" ht="15" x14ac:dyDescent="0.25">
      <c r="A1284" s="191">
        <v>42248</v>
      </c>
      <c r="B1284" s="192">
        <v>3862</v>
      </c>
      <c r="C1284" s="47" t="s">
        <v>9</v>
      </c>
      <c r="D1284" s="48" t="s">
        <v>878</v>
      </c>
      <c r="E1284" s="193">
        <v>4484</v>
      </c>
      <c r="F1284" s="194">
        <v>3176.1666666666665</v>
      </c>
      <c r="G1284" s="194">
        <v>1307.8333333333335</v>
      </c>
    </row>
    <row r="1285" spans="1:7" ht="15" x14ac:dyDescent="0.25">
      <c r="A1285" s="191">
        <v>42248</v>
      </c>
      <c r="B1285" s="192">
        <v>3861</v>
      </c>
      <c r="C1285" s="47" t="s">
        <v>9</v>
      </c>
      <c r="D1285" s="48" t="s">
        <v>878</v>
      </c>
      <c r="E1285" s="193">
        <v>4484</v>
      </c>
      <c r="F1285" s="194">
        <v>3176.1666666666665</v>
      </c>
      <c r="G1285" s="194">
        <v>1307.8333333333335</v>
      </c>
    </row>
    <row r="1286" spans="1:7" ht="15" x14ac:dyDescent="0.25">
      <c r="A1286" s="191">
        <v>42248</v>
      </c>
      <c r="B1286" s="192">
        <v>3858</v>
      </c>
      <c r="C1286" s="47" t="s">
        <v>9</v>
      </c>
      <c r="D1286" s="48" t="s">
        <v>878</v>
      </c>
      <c r="E1286" s="193">
        <v>4484</v>
      </c>
      <c r="F1286" s="194">
        <v>3176.1666666666665</v>
      </c>
      <c r="G1286" s="194">
        <v>1307.8333333333335</v>
      </c>
    </row>
    <row r="1287" spans="1:7" ht="15" x14ac:dyDescent="0.25">
      <c r="A1287" s="191">
        <v>42278</v>
      </c>
      <c r="B1287" s="192">
        <v>3841</v>
      </c>
      <c r="C1287" s="47" t="s">
        <v>9</v>
      </c>
      <c r="D1287" s="48" t="s">
        <v>879</v>
      </c>
      <c r="E1287" s="193">
        <v>4484</v>
      </c>
      <c r="F1287" s="194">
        <v>3138.8</v>
      </c>
      <c r="G1287" s="194">
        <v>1345.1999999999998</v>
      </c>
    </row>
    <row r="1288" spans="1:7" ht="15" x14ac:dyDescent="0.25">
      <c r="A1288" s="191">
        <v>42178</v>
      </c>
      <c r="B1288" s="192">
        <v>3746</v>
      </c>
      <c r="C1288" s="47" t="s">
        <v>9</v>
      </c>
      <c r="D1288" s="48" t="s">
        <v>880</v>
      </c>
      <c r="E1288" s="193">
        <v>23616.86</v>
      </c>
      <c r="F1288" s="194">
        <v>23615.86</v>
      </c>
      <c r="G1288" s="194">
        <v>1</v>
      </c>
    </row>
    <row r="1289" spans="1:7" ht="15" x14ac:dyDescent="0.25">
      <c r="A1289" s="191">
        <v>41901</v>
      </c>
      <c r="B1289" s="192">
        <v>3215</v>
      </c>
      <c r="C1289" s="47" t="s">
        <v>9</v>
      </c>
      <c r="D1289" s="48" t="s">
        <v>881</v>
      </c>
      <c r="E1289" s="193">
        <v>8468.15</v>
      </c>
      <c r="F1289" s="194">
        <v>8467.15</v>
      </c>
      <c r="G1289" s="194">
        <v>1</v>
      </c>
    </row>
    <row r="1290" spans="1:7" ht="15" x14ac:dyDescent="0.25">
      <c r="A1290" s="191">
        <v>41901</v>
      </c>
      <c r="B1290" s="192">
        <v>3214</v>
      </c>
      <c r="C1290" s="47" t="s">
        <v>9</v>
      </c>
      <c r="D1290" s="48" t="s">
        <v>881</v>
      </c>
      <c r="E1290" s="193">
        <v>8468.15</v>
      </c>
      <c r="F1290" s="194">
        <v>8467.15</v>
      </c>
      <c r="G1290" s="194">
        <v>1</v>
      </c>
    </row>
    <row r="1291" spans="1:7" ht="15" x14ac:dyDescent="0.25">
      <c r="A1291" s="191">
        <v>41901</v>
      </c>
      <c r="B1291" s="192">
        <v>3213</v>
      </c>
      <c r="C1291" s="47" t="s">
        <v>9</v>
      </c>
      <c r="D1291" s="48" t="s">
        <v>881</v>
      </c>
      <c r="E1291" s="193">
        <v>8468.15</v>
      </c>
      <c r="F1291" s="194">
        <v>8467.15</v>
      </c>
      <c r="G1291" s="194">
        <v>1</v>
      </c>
    </row>
    <row r="1292" spans="1:7" ht="15" x14ac:dyDescent="0.25">
      <c r="A1292" s="191">
        <v>41901</v>
      </c>
      <c r="B1292" s="192">
        <v>3212</v>
      </c>
      <c r="C1292" s="47" t="s">
        <v>9</v>
      </c>
      <c r="D1292" s="48" t="s">
        <v>881</v>
      </c>
      <c r="E1292" s="193">
        <v>8468.15</v>
      </c>
      <c r="F1292" s="194">
        <v>8467.15</v>
      </c>
      <c r="G1292" s="194">
        <v>1</v>
      </c>
    </row>
    <row r="1293" spans="1:7" ht="15" x14ac:dyDescent="0.25">
      <c r="A1293" s="191">
        <v>41901</v>
      </c>
      <c r="B1293" s="192">
        <v>3211</v>
      </c>
      <c r="C1293" s="47" t="s">
        <v>9</v>
      </c>
      <c r="D1293" s="48" t="s">
        <v>881</v>
      </c>
      <c r="E1293" s="193">
        <v>8468.15</v>
      </c>
      <c r="F1293" s="194">
        <v>8467.15</v>
      </c>
      <c r="G1293" s="194">
        <v>1</v>
      </c>
    </row>
    <row r="1294" spans="1:7" ht="15" x14ac:dyDescent="0.25">
      <c r="A1294" s="191">
        <v>41901</v>
      </c>
      <c r="B1294" s="192">
        <v>3209</v>
      </c>
      <c r="C1294" s="47" t="s">
        <v>9</v>
      </c>
      <c r="D1294" s="48" t="s">
        <v>882</v>
      </c>
      <c r="E1294" s="193">
        <v>45969.97</v>
      </c>
      <c r="F1294" s="194">
        <v>45968.97</v>
      </c>
      <c r="G1294" s="194">
        <v>1</v>
      </c>
    </row>
    <row r="1295" spans="1:7" ht="15" x14ac:dyDescent="0.25">
      <c r="A1295" s="191">
        <v>41846</v>
      </c>
      <c r="B1295" s="192">
        <v>3180</v>
      </c>
      <c r="C1295" s="47" t="s">
        <v>9</v>
      </c>
      <c r="D1295" s="48" t="s">
        <v>883</v>
      </c>
      <c r="E1295" s="193">
        <v>36997.550000000003</v>
      </c>
      <c r="F1295" s="194">
        <v>36996.550000000003</v>
      </c>
      <c r="G1295" s="194">
        <v>1</v>
      </c>
    </row>
    <row r="1296" spans="1:7" ht="15" x14ac:dyDescent="0.25">
      <c r="A1296" s="191">
        <v>41780</v>
      </c>
      <c r="B1296" s="192">
        <v>3169</v>
      </c>
      <c r="C1296" s="47" t="s">
        <v>9</v>
      </c>
      <c r="D1296" s="48" t="s">
        <v>884</v>
      </c>
      <c r="E1296" s="193">
        <v>37999.85</v>
      </c>
      <c r="F1296" s="194">
        <v>37998.85</v>
      </c>
      <c r="G1296" s="194">
        <v>1</v>
      </c>
    </row>
    <row r="1297" spans="1:7" ht="15" x14ac:dyDescent="0.25">
      <c r="A1297" s="191">
        <v>41780</v>
      </c>
      <c r="B1297" s="192">
        <v>3168</v>
      </c>
      <c r="C1297" s="47" t="s">
        <v>9</v>
      </c>
      <c r="D1297" s="48" t="s">
        <v>884</v>
      </c>
      <c r="E1297" s="193">
        <v>37999.85</v>
      </c>
      <c r="F1297" s="194">
        <v>37998.85</v>
      </c>
      <c r="G1297" s="194">
        <v>1</v>
      </c>
    </row>
    <row r="1298" spans="1:7" ht="15" x14ac:dyDescent="0.25">
      <c r="A1298" s="191">
        <v>41121</v>
      </c>
      <c r="B1298" s="192">
        <v>2897</v>
      </c>
      <c r="C1298" s="47" t="s">
        <v>9</v>
      </c>
      <c r="D1298" s="48" t="s">
        <v>885</v>
      </c>
      <c r="E1298" s="193">
        <v>1</v>
      </c>
      <c r="F1298" s="194">
        <v>0</v>
      </c>
      <c r="G1298" s="194">
        <v>1</v>
      </c>
    </row>
    <row r="1299" spans="1:7" ht="15" x14ac:dyDescent="0.25">
      <c r="A1299" s="191">
        <v>41108</v>
      </c>
      <c r="B1299" s="192">
        <v>2876</v>
      </c>
      <c r="C1299" s="47" t="s">
        <v>9</v>
      </c>
      <c r="D1299" s="48" t="s">
        <v>886</v>
      </c>
      <c r="E1299" s="193">
        <v>6496</v>
      </c>
      <c r="F1299" s="194">
        <v>6495</v>
      </c>
      <c r="G1299" s="194">
        <v>1</v>
      </c>
    </row>
    <row r="1300" spans="1:7" ht="15" x14ac:dyDescent="0.25">
      <c r="A1300" s="191">
        <v>41218</v>
      </c>
      <c r="B1300" s="192">
        <v>2869</v>
      </c>
      <c r="C1300" s="47" t="s">
        <v>9</v>
      </c>
      <c r="D1300" s="48" t="s">
        <v>887</v>
      </c>
      <c r="E1300" s="193">
        <v>25137.200000000001</v>
      </c>
      <c r="F1300" s="194">
        <v>25136.2</v>
      </c>
      <c r="G1300" s="194">
        <v>1</v>
      </c>
    </row>
    <row r="1301" spans="1:7" ht="15" x14ac:dyDescent="0.25">
      <c r="A1301" s="191">
        <v>40758</v>
      </c>
      <c r="B1301" s="192">
        <v>2714</v>
      </c>
      <c r="C1301" s="47" t="s">
        <v>9</v>
      </c>
      <c r="D1301" s="48" t="s">
        <v>888</v>
      </c>
      <c r="E1301" s="193">
        <v>537.78</v>
      </c>
      <c r="F1301" s="194">
        <v>535.78</v>
      </c>
      <c r="G1301" s="194">
        <v>1</v>
      </c>
    </row>
    <row r="1302" spans="1:7" ht="15" x14ac:dyDescent="0.25">
      <c r="A1302" s="191">
        <v>40758</v>
      </c>
      <c r="B1302" s="192">
        <v>2713</v>
      </c>
      <c r="C1302" s="47" t="s">
        <v>9</v>
      </c>
      <c r="D1302" s="48" t="s">
        <v>888</v>
      </c>
      <c r="E1302" s="193">
        <v>537.78</v>
      </c>
      <c r="F1302" s="194">
        <v>535.78</v>
      </c>
      <c r="G1302" s="194">
        <v>1</v>
      </c>
    </row>
    <row r="1303" spans="1:7" ht="15" x14ac:dyDescent="0.25">
      <c r="A1303" s="191">
        <v>40758</v>
      </c>
      <c r="B1303" s="192">
        <v>2712</v>
      </c>
      <c r="C1303" s="47" t="s">
        <v>9</v>
      </c>
      <c r="D1303" s="48" t="s">
        <v>888</v>
      </c>
      <c r="E1303" s="193">
        <v>537.78</v>
      </c>
      <c r="F1303" s="194">
        <v>535.78</v>
      </c>
      <c r="G1303" s="194">
        <v>1</v>
      </c>
    </row>
    <row r="1304" spans="1:7" ht="15" x14ac:dyDescent="0.25">
      <c r="A1304" s="191">
        <v>40758</v>
      </c>
      <c r="B1304" s="192">
        <v>2711</v>
      </c>
      <c r="C1304" s="47" t="s">
        <v>9</v>
      </c>
      <c r="D1304" s="48" t="s">
        <v>888</v>
      </c>
      <c r="E1304" s="193">
        <v>537.78</v>
      </c>
      <c r="F1304" s="194">
        <v>535.78</v>
      </c>
      <c r="G1304" s="194">
        <v>1</v>
      </c>
    </row>
    <row r="1305" spans="1:7" ht="15" x14ac:dyDescent="0.25">
      <c r="A1305" s="191">
        <v>40758</v>
      </c>
      <c r="B1305" s="192">
        <v>2710</v>
      </c>
      <c r="C1305" s="47" t="s">
        <v>9</v>
      </c>
      <c r="D1305" s="48" t="s">
        <v>889</v>
      </c>
      <c r="E1305" s="193">
        <v>537.78</v>
      </c>
      <c r="F1305" s="194">
        <v>535.78</v>
      </c>
      <c r="G1305" s="194">
        <v>1</v>
      </c>
    </row>
    <row r="1306" spans="1:7" ht="15" x14ac:dyDescent="0.25">
      <c r="A1306" s="191">
        <v>40360</v>
      </c>
      <c r="B1306" s="192">
        <v>2564</v>
      </c>
      <c r="C1306" s="47" t="s">
        <v>9</v>
      </c>
      <c r="D1306" s="48" t="s">
        <v>890</v>
      </c>
      <c r="E1306" s="193">
        <v>15000</v>
      </c>
      <c r="F1306" s="194">
        <v>14999</v>
      </c>
      <c r="G1306" s="194">
        <v>1</v>
      </c>
    </row>
    <row r="1307" spans="1:7" ht="15" x14ac:dyDescent="0.25">
      <c r="A1307" s="191">
        <v>40185</v>
      </c>
      <c r="B1307" s="192">
        <v>2371</v>
      </c>
      <c r="C1307" s="47" t="s">
        <v>9</v>
      </c>
      <c r="D1307" s="48" t="s">
        <v>891</v>
      </c>
      <c r="E1307" s="193">
        <v>85239</v>
      </c>
      <c r="F1307" s="194">
        <v>85238</v>
      </c>
      <c r="G1307" s="194">
        <v>1</v>
      </c>
    </row>
    <row r="1308" spans="1:7" ht="15" x14ac:dyDescent="0.25">
      <c r="A1308" s="191">
        <v>40185</v>
      </c>
      <c r="B1308" s="192">
        <v>2367</v>
      </c>
      <c r="C1308" s="47" t="s">
        <v>9</v>
      </c>
      <c r="D1308" s="48" t="s">
        <v>892</v>
      </c>
      <c r="E1308" s="193">
        <v>16700</v>
      </c>
      <c r="F1308" s="194">
        <v>16699</v>
      </c>
      <c r="G1308" s="194">
        <v>1</v>
      </c>
    </row>
    <row r="1309" spans="1:7" ht="15" x14ac:dyDescent="0.25">
      <c r="A1309" s="191">
        <v>40185</v>
      </c>
      <c r="B1309" s="192">
        <v>2364</v>
      </c>
      <c r="C1309" s="47" t="s">
        <v>9</v>
      </c>
      <c r="D1309" s="48" t="s">
        <v>893</v>
      </c>
      <c r="E1309" s="193">
        <v>33906.5</v>
      </c>
      <c r="F1309" s="194">
        <v>33905.5</v>
      </c>
      <c r="G1309" s="194">
        <v>1</v>
      </c>
    </row>
    <row r="1310" spans="1:7" ht="15" x14ac:dyDescent="0.25">
      <c r="A1310" s="191">
        <v>40185</v>
      </c>
      <c r="B1310" s="192">
        <v>2363</v>
      </c>
      <c r="C1310" s="47" t="s">
        <v>9</v>
      </c>
      <c r="D1310" s="48" t="s">
        <v>893</v>
      </c>
      <c r="E1310" s="193">
        <v>33906.5</v>
      </c>
      <c r="F1310" s="194">
        <v>33905.5</v>
      </c>
      <c r="G1310" s="194">
        <v>1</v>
      </c>
    </row>
    <row r="1311" spans="1:7" ht="15" x14ac:dyDescent="0.25">
      <c r="A1311" s="191">
        <v>40185</v>
      </c>
      <c r="B1311" s="192">
        <v>2359</v>
      </c>
      <c r="C1311" s="47" t="s">
        <v>9</v>
      </c>
      <c r="D1311" s="48" t="s">
        <v>894</v>
      </c>
      <c r="E1311" s="193">
        <v>27550</v>
      </c>
      <c r="F1311" s="194">
        <v>27549</v>
      </c>
      <c r="G1311" s="194">
        <v>1</v>
      </c>
    </row>
    <row r="1312" spans="1:7" ht="15" x14ac:dyDescent="0.25">
      <c r="A1312" s="191">
        <v>40185</v>
      </c>
      <c r="B1312" s="192">
        <v>2355</v>
      </c>
      <c r="C1312" s="47" t="s">
        <v>9</v>
      </c>
      <c r="D1312" s="48" t="s">
        <v>895</v>
      </c>
      <c r="E1312" s="193">
        <v>85239</v>
      </c>
      <c r="F1312" s="194">
        <v>85238</v>
      </c>
      <c r="G1312" s="194">
        <v>1</v>
      </c>
    </row>
    <row r="1313" spans="1:7" ht="15" x14ac:dyDescent="0.25">
      <c r="A1313" s="191">
        <v>40185</v>
      </c>
      <c r="B1313" s="192">
        <v>2348</v>
      </c>
      <c r="C1313" s="47" t="s">
        <v>9</v>
      </c>
      <c r="D1313" s="48" t="s">
        <v>896</v>
      </c>
      <c r="E1313" s="193">
        <v>177431</v>
      </c>
      <c r="F1313" s="194">
        <v>177430</v>
      </c>
      <c r="G1313" s="194">
        <v>1</v>
      </c>
    </row>
    <row r="1314" spans="1:7" ht="15" x14ac:dyDescent="0.25">
      <c r="A1314" s="191">
        <v>40185</v>
      </c>
      <c r="B1314" s="192">
        <v>2347</v>
      </c>
      <c r="C1314" s="47" t="s">
        <v>9</v>
      </c>
      <c r="D1314" s="48" t="s">
        <v>897</v>
      </c>
      <c r="E1314" s="193">
        <v>5839</v>
      </c>
      <c r="F1314" s="194">
        <v>5838</v>
      </c>
      <c r="G1314" s="194">
        <v>1</v>
      </c>
    </row>
    <row r="1315" spans="1:7" ht="15" x14ac:dyDescent="0.25">
      <c r="A1315" s="191">
        <v>40185</v>
      </c>
      <c r="B1315" s="192">
        <v>2343</v>
      </c>
      <c r="C1315" s="47" t="s">
        <v>9</v>
      </c>
      <c r="D1315" s="48" t="s">
        <v>898</v>
      </c>
      <c r="E1315" s="193">
        <v>23208</v>
      </c>
      <c r="F1315" s="194">
        <v>23207</v>
      </c>
      <c r="G1315" s="194">
        <v>1</v>
      </c>
    </row>
    <row r="1316" spans="1:7" ht="15" x14ac:dyDescent="0.25">
      <c r="A1316" s="191">
        <v>40185</v>
      </c>
      <c r="B1316" s="192">
        <v>2342</v>
      </c>
      <c r="C1316" s="47" t="s">
        <v>9</v>
      </c>
      <c r="D1316" s="48" t="s">
        <v>899</v>
      </c>
      <c r="E1316" s="193">
        <v>11604</v>
      </c>
      <c r="F1316" s="194">
        <v>11603</v>
      </c>
      <c r="G1316" s="194">
        <v>1</v>
      </c>
    </row>
    <row r="1317" spans="1:7" ht="15" x14ac:dyDescent="0.25">
      <c r="A1317" s="191">
        <v>40185</v>
      </c>
      <c r="B1317" s="192">
        <v>2341</v>
      </c>
      <c r="C1317" s="47" t="s">
        <v>9</v>
      </c>
      <c r="D1317" s="48" t="s">
        <v>900</v>
      </c>
      <c r="E1317" s="193">
        <v>85153</v>
      </c>
      <c r="F1317" s="194">
        <v>85152</v>
      </c>
      <c r="G1317" s="194">
        <v>1</v>
      </c>
    </row>
    <row r="1318" spans="1:7" ht="15" x14ac:dyDescent="0.25">
      <c r="A1318" s="191">
        <v>40185</v>
      </c>
      <c r="B1318" s="192">
        <v>2338</v>
      </c>
      <c r="C1318" s="47" t="s">
        <v>9</v>
      </c>
      <c r="D1318" s="48" t="s">
        <v>901</v>
      </c>
      <c r="E1318" s="193">
        <v>85239</v>
      </c>
      <c r="F1318" s="194">
        <v>85238</v>
      </c>
      <c r="G1318" s="194">
        <v>1</v>
      </c>
    </row>
    <row r="1319" spans="1:7" ht="15" x14ac:dyDescent="0.25">
      <c r="A1319" s="191">
        <v>40185</v>
      </c>
      <c r="B1319" s="192">
        <v>2335</v>
      </c>
      <c r="C1319" s="47" t="s">
        <v>9</v>
      </c>
      <c r="D1319" s="48" t="s">
        <v>902</v>
      </c>
      <c r="E1319" s="193">
        <v>68672</v>
      </c>
      <c r="F1319" s="194">
        <v>68671</v>
      </c>
      <c r="G1319" s="194">
        <v>1</v>
      </c>
    </row>
    <row r="1320" spans="1:7" ht="15" x14ac:dyDescent="0.25">
      <c r="A1320" s="191">
        <v>40185</v>
      </c>
      <c r="B1320" s="192">
        <v>2330</v>
      </c>
      <c r="C1320" s="47" t="s">
        <v>9</v>
      </c>
      <c r="D1320" s="48" t="s">
        <v>903</v>
      </c>
      <c r="E1320" s="193">
        <v>137344</v>
      </c>
      <c r="F1320" s="194">
        <v>137343</v>
      </c>
      <c r="G1320" s="194">
        <v>1</v>
      </c>
    </row>
    <row r="1321" spans="1:7" ht="15" x14ac:dyDescent="0.25">
      <c r="A1321" s="191">
        <v>40185</v>
      </c>
      <c r="B1321" s="192">
        <v>2328</v>
      </c>
      <c r="C1321" s="47" t="s">
        <v>9</v>
      </c>
      <c r="D1321" s="48" t="s">
        <v>904</v>
      </c>
      <c r="E1321" s="193">
        <v>3628</v>
      </c>
      <c r="F1321" s="194">
        <v>3627</v>
      </c>
      <c r="G1321" s="194">
        <v>1</v>
      </c>
    </row>
    <row r="1322" spans="1:7" ht="15" x14ac:dyDescent="0.25">
      <c r="A1322" s="191">
        <v>40185</v>
      </c>
      <c r="B1322" s="192">
        <v>2327</v>
      </c>
      <c r="C1322" s="47" t="s">
        <v>9</v>
      </c>
      <c r="D1322" s="48" t="s">
        <v>905</v>
      </c>
      <c r="E1322" s="193">
        <v>7308</v>
      </c>
      <c r="F1322" s="194">
        <v>7307</v>
      </c>
      <c r="G1322" s="194">
        <v>1</v>
      </c>
    </row>
    <row r="1323" spans="1:7" ht="15" x14ac:dyDescent="0.25">
      <c r="A1323" s="191">
        <v>40360</v>
      </c>
      <c r="B1323" s="192">
        <v>2323</v>
      </c>
      <c r="C1323" s="47" t="s">
        <v>9</v>
      </c>
      <c r="D1323" s="48" t="s">
        <v>905</v>
      </c>
      <c r="E1323" s="193">
        <v>7308</v>
      </c>
      <c r="F1323" s="194">
        <v>7307</v>
      </c>
      <c r="G1323" s="194">
        <v>1</v>
      </c>
    </row>
    <row r="1324" spans="1:7" ht="15" x14ac:dyDescent="0.25">
      <c r="A1324" s="191">
        <v>40185</v>
      </c>
      <c r="B1324" s="192">
        <v>2320</v>
      </c>
      <c r="C1324" s="47" t="s">
        <v>9</v>
      </c>
      <c r="D1324" s="48" t="s">
        <v>906</v>
      </c>
      <c r="E1324" s="193">
        <v>3628.5</v>
      </c>
      <c r="F1324" s="194">
        <v>3627.5</v>
      </c>
      <c r="G1324" s="194">
        <v>1</v>
      </c>
    </row>
    <row r="1325" spans="1:7" ht="15" x14ac:dyDescent="0.25">
      <c r="A1325" s="191">
        <v>40185</v>
      </c>
      <c r="B1325" s="192">
        <v>2296</v>
      </c>
      <c r="C1325" s="47" t="s">
        <v>9</v>
      </c>
      <c r="D1325" s="48" t="s">
        <v>907</v>
      </c>
      <c r="E1325" s="193">
        <v>12604</v>
      </c>
      <c r="F1325" s="194">
        <v>12603</v>
      </c>
      <c r="G1325" s="194">
        <v>1</v>
      </c>
    </row>
    <row r="1326" spans="1:7" ht="15" x14ac:dyDescent="0.25">
      <c r="A1326" s="191">
        <v>40184</v>
      </c>
      <c r="B1326" s="192">
        <v>2290</v>
      </c>
      <c r="C1326" s="47" t="s">
        <v>9</v>
      </c>
      <c r="D1326" s="48" t="s">
        <v>908</v>
      </c>
      <c r="E1326" s="193">
        <v>7308</v>
      </c>
      <c r="F1326" s="194">
        <v>7307</v>
      </c>
      <c r="G1326" s="194">
        <v>1</v>
      </c>
    </row>
    <row r="1327" spans="1:7" ht="15" x14ac:dyDescent="0.25">
      <c r="A1327" s="191">
        <v>40184</v>
      </c>
      <c r="B1327" s="192">
        <v>2289</v>
      </c>
      <c r="C1327" s="47" t="s">
        <v>9</v>
      </c>
      <c r="D1327" s="48" t="s">
        <v>909</v>
      </c>
      <c r="E1327" s="193">
        <v>11604</v>
      </c>
      <c r="F1327" s="194">
        <v>11603</v>
      </c>
      <c r="G1327" s="194">
        <v>1</v>
      </c>
    </row>
    <row r="1328" spans="1:7" ht="15" x14ac:dyDescent="0.25">
      <c r="A1328" s="191">
        <v>40372</v>
      </c>
      <c r="B1328" s="192">
        <v>2285</v>
      </c>
      <c r="C1328" s="47" t="s">
        <v>9</v>
      </c>
      <c r="D1328" s="48" t="s">
        <v>910</v>
      </c>
      <c r="E1328" s="193">
        <v>1</v>
      </c>
      <c r="F1328" s="194">
        <v>0</v>
      </c>
      <c r="G1328" s="194">
        <v>1</v>
      </c>
    </row>
    <row r="1329" spans="1:7" ht="15" x14ac:dyDescent="0.25">
      <c r="A1329" s="191">
        <v>40372</v>
      </c>
      <c r="B1329" s="192">
        <v>2284</v>
      </c>
      <c r="C1329" s="47" t="s">
        <v>9</v>
      </c>
      <c r="D1329" s="48" t="s">
        <v>911</v>
      </c>
      <c r="E1329" s="193">
        <v>7308</v>
      </c>
      <c r="F1329" s="194">
        <v>7307</v>
      </c>
      <c r="G1329" s="194">
        <v>1</v>
      </c>
    </row>
    <row r="1330" spans="1:7" ht="15" x14ac:dyDescent="0.25">
      <c r="A1330" s="191">
        <v>40184</v>
      </c>
      <c r="B1330" s="192">
        <v>2281</v>
      </c>
      <c r="C1330" s="47" t="s">
        <v>9</v>
      </c>
      <c r="D1330" s="48" t="s">
        <v>912</v>
      </c>
      <c r="E1330" s="193">
        <v>25775.5</v>
      </c>
      <c r="F1330" s="194">
        <v>25774.5</v>
      </c>
      <c r="G1330" s="194">
        <v>1</v>
      </c>
    </row>
    <row r="1331" spans="1:7" ht="15" x14ac:dyDescent="0.25">
      <c r="A1331" s="191">
        <v>40184</v>
      </c>
      <c r="B1331" s="192">
        <v>2280</v>
      </c>
      <c r="C1331" s="47" t="s">
        <v>9</v>
      </c>
      <c r="D1331" s="48" t="s">
        <v>913</v>
      </c>
      <c r="E1331" s="193">
        <v>1</v>
      </c>
      <c r="F1331" s="194">
        <v>0</v>
      </c>
      <c r="G1331" s="194">
        <v>1</v>
      </c>
    </row>
    <row r="1332" spans="1:7" ht="15" x14ac:dyDescent="0.25">
      <c r="A1332" s="191">
        <v>40184</v>
      </c>
      <c r="B1332" s="192">
        <v>2279</v>
      </c>
      <c r="C1332" s="47" t="s">
        <v>9</v>
      </c>
      <c r="D1332" s="48" t="s">
        <v>914</v>
      </c>
      <c r="E1332" s="193">
        <v>1</v>
      </c>
      <c r="F1332" s="194">
        <v>0</v>
      </c>
      <c r="G1332" s="194">
        <v>1</v>
      </c>
    </row>
    <row r="1333" spans="1:7" ht="15" x14ac:dyDescent="0.25">
      <c r="A1333" s="191">
        <v>40184</v>
      </c>
      <c r="B1333" s="192">
        <v>2278</v>
      </c>
      <c r="C1333" s="47" t="s">
        <v>9</v>
      </c>
      <c r="D1333" s="48" t="s">
        <v>915</v>
      </c>
      <c r="E1333" s="193">
        <v>74810</v>
      </c>
      <c r="F1333" s="194">
        <v>74809</v>
      </c>
      <c r="G1333" s="194">
        <v>1</v>
      </c>
    </row>
    <row r="1334" spans="1:7" ht="15" x14ac:dyDescent="0.25">
      <c r="A1334" s="191">
        <v>40330</v>
      </c>
      <c r="B1334" s="192">
        <v>2277</v>
      </c>
      <c r="C1334" s="47" t="s">
        <v>9</v>
      </c>
      <c r="D1334" s="48" t="s">
        <v>916</v>
      </c>
      <c r="E1334" s="193">
        <v>74810</v>
      </c>
      <c r="F1334" s="194">
        <v>74809</v>
      </c>
      <c r="G1334" s="194">
        <v>1</v>
      </c>
    </row>
    <row r="1335" spans="1:7" ht="15" x14ac:dyDescent="0.25">
      <c r="A1335" s="191">
        <v>40184</v>
      </c>
      <c r="B1335" s="192">
        <v>2276</v>
      </c>
      <c r="C1335" s="47" t="s">
        <v>9</v>
      </c>
      <c r="D1335" s="48" t="s">
        <v>917</v>
      </c>
      <c r="E1335" s="193">
        <v>83322</v>
      </c>
      <c r="F1335" s="194">
        <v>83321</v>
      </c>
      <c r="G1335" s="194">
        <v>1</v>
      </c>
    </row>
    <row r="1336" spans="1:7" ht="15" x14ac:dyDescent="0.25">
      <c r="A1336" s="191">
        <v>40184</v>
      </c>
      <c r="B1336" s="192">
        <v>2275</v>
      </c>
      <c r="C1336" s="47" t="s">
        <v>9</v>
      </c>
      <c r="D1336" s="48" t="s">
        <v>918</v>
      </c>
      <c r="E1336" s="193">
        <v>32800</v>
      </c>
      <c r="F1336" s="194">
        <v>32799</v>
      </c>
      <c r="G1336" s="194">
        <v>1</v>
      </c>
    </row>
    <row r="1337" spans="1:7" ht="15" x14ac:dyDescent="0.25">
      <c r="A1337" s="191">
        <v>40184</v>
      </c>
      <c r="B1337" s="192">
        <v>2274</v>
      </c>
      <c r="C1337" s="47" t="s">
        <v>9</v>
      </c>
      <c r="D1337" s="48" t="s">
        <v>919</v>
      </c>
      <c r="E1337" s="193">
        <v>9800</v>
      </c>
      <c r="F1337" s="194">
        <v>9799</v>
      </c>
      <c r="G1337" s="194">
        <v>1</v>
      </c>
    </row>
    <row r="1338" spans="1:7" ht="15" x14ac:dyDescent="0.25">
      <c r="A1338" s="191">
        <v>40378</v>
      </c>
      <c r="B1338" s="192">
        <v>2271</v>
      </c>
      <c r="C1338" s="47" t="s">
        <v>9</v>
      </c>
      <c r="D1338" s="48" t="s">
        <v>920</v>
      </c>
      <c r="E1338" s="193">
        <v>7790.85</v>
      </c>
      <c r="F1338" s="194">
        <v>7789.85</v>
      </c>
      <c r="G1338" s="194">
        <v>1</v>
      </c>
    </row>
    <row r="1339" spans="1:7" ht="15" x14ac:dyDescent="0.25">
      <c r="A1339" s="191">
        <v>40372</v>
      </c>
      <c r="B1339" s="192">
        <v>2205</v>
      </c>
      <c r="C1339" s="47" t="s">
        <v>9</v>
      </c>
      <c r="D1339" s="48" t="s">
        <v>921</v>
      </c>
      <c r="E1339" s="193">
        <v>5500</v>
      </c>
      <c r="F1339" s="194">
        <v>5499</v>
      </c>
      <c r="G1339" s="194">
        <v>1</v>
      </c>
    </row>
    <row r="1340" spans="1:7" ht="15" x14ac:dyDescent="0.25">
      <c r="A1340" s="191">
        <v>40372</v>
      </c>
      <c r="B1340" s="192">
        <v>2204</v>
      </c>
      <c r="C1340" s="47" t="s">
        <v>9</v>
      </c>
      <c r="D1340" s="48" t="s">
        <v>921</v>
      </c>
      <c r="E1340" s="193">
        <v>5500</v>
      </c>
      <c r="F1340" s="194">
        <v>5499</v>
      </c>
      <c r="G1340" s="194">
        <v>1</v>
      </c>
    </row>
    <row r="1341" spans="1:7" ht="15" x14ac:dyDescent="0.25">
      <c r="A1341" s="191">
        <v>40338</v>
      </c>
      <c r="B1341" s="192">
        <v>2119</v>
      </c>
      <c r="C1341" s="47" t="s">
        <v>9</v>
      </c>
      <c r="D1341" s="48" t="s">
        <v>922</v>
      </c>
      <c r="E1341" s="193">
        <v>2194.08</v>
      </c>
      <c r="F1341" s="194">
        <v>2193.08</v>
      </c>
      <c r="G1341" s="194">
        <v>1</v>
      </c>
    </row>
    <row r="1342" spans="1:7" ht="15" x14ac:dyDescent="0.25">
      <c r="A1342" s="191">
        <v>42552</v>
      </c>
      <c r="B1342" s="192">
        <v>2114</v>
      </c>
      <c r="C1342" s="47" t="s">
        <v>9</v>
      </c>
      <c r="D1342" s="48" t="s">
        <v>923</v>
      </c>
      <c r="E1342" s="193">
        <v>1</v>
      </c>
      <c r="F1342" s="194">
        <v>0</v>
      </c>
      <c r="G1342" s="194">
        <v>1</v>
      </c>
    </row>
    <row r="1343" spans="1:7" ht="15" x14ac:dyDescent="0.25">
      <c r="A1343" s="191">
        <v>42552</v>
      </c>
      <c r="B1343" s="192">
        <v>2112</v>
      </c>
      <c r="C1343" s="47" t="s">
        <v>9</v>
      </c>
      <c r="D1343" s="48" t="s">
        <v>924</v>
      </c>
      <c r="E1343" s="193">
        <v>1</v>
      </c>
      <c r="F1343" s="194">
        <v>0</v>
      </c>
      <c r="G1343" s="194">
        <v>1</v>
      </c>
    </row>
    <row r="1344" spans="1:7" ht="15" x14ac:dyDescent="0.25">
      <c r="A1344" s="191">
        <v>40427</v>
      </c>
      <c r="B1344" s="192">
        <v>2111</v>
      </c>
      <c r="C1344" s="47" t="s">
        <v>9</v>
      </c>
      <c r="D1344" s="48" t="s">
        <v>925</v>
      </c>
      <c r="E1344" s="193">
        <v>2956.02</v>
      </c>
      <c r="F1344" s="194">
        <v>2955.02</v>
      </c>
      <c r="G1344" s="194">
        <v>1</v>
      </c>
    </row>
    <row r="1345" spans="1:7" ht="15" x14ac:dyDescent="0.25">
      <c r="A1345" s="191">
        <v>40427</v>
      </c>
      <c r="B1345" s="192">
        <v>2110</v>
      </c>
      <c r="C1345" s="47" t="s">
        <v>9</v>
      </c>
      <c r="D1345" s="48" t="s">
        <v>926</v>
      </c>
      <c r="E1345" s="193">
        <v>29298.07</v>
      </c>
      <c r="F1345" s="194">
        <v>29297.07</v>
      </c>
      <c r="G1345" s="194">
        <v>1</v>
      </c>
    </row>
    <row r="1346" spans="1:7" ht="15" x14ac:dyDescent="0.25">
      <c r="A1346" s="191">
        <v>40338</v>
      </c>
      <c r="B1346" s="192">
        <v>2109</v>
      </c>
      <c r="C1346" s="47" t="s">
        <v>9</v>
      </c>
      <c r="D1346" s="48" t="s">
        <v>927</v>
      </c>
      <c r="E1346" s="193">
        <v>132233.1</v>
      </c>
      <c r="F1346" s="194">
        <v>132232.1</v>
      </c>
      <c r="G1346" s="194">
        <v>1</v>
      </c>
    </row>
    <row r="1347" spans="1:7" ht="15" x14ac:dyDescent="0.25">
      <c r="A1347" s="191">
        <v>40427</v>
      </c>
      <c r="B1347" s="192">
        <v>2106</v>
      </c>
      <c r="C1347" s="47" t="s">
        <v>9</v>
      </c>
      <c r="D1347" s="48" t="s">
        <v>928</v>
      </c>
      <c r="E1347" s="193">
        <v>48203.08</v>
      </c>
      <c r="F1347" s="194">
        <v>48202.080000000002</v>
      </c>
      <c r="G1347" s="194">
        <v>1</v>
      </c>
    </row>
    <row r="1348" spans="1:7" ht="15" x14ac:dyDescent="0.25">
      <c r="A1348" s="191">
        <v>40428</v>
      </c>
      <c r="B1348" s="192">
        <v>2101</v>
      </c>
      <c r="C1348" s="47" t="s">
        <v>9</v>
      </c>
      <c r="D1348" s="48" t="s">
        <v>929</v>
      </c>
      <c r="E1348" s="193">
        <v>22980.5</v>
      </c>
      <c r="F1348" s="194">
        <v>22979.5</v>
      </c>
      <c r="G1348" s="194">
        <v>1</v>
      </c>
    </row>
    <row r="1349" spans="1:7" ht="15" x14ac:dyDescent="0.25">
      <c r="A1349" s="191">
        <v>40180</v>
      </c>
      <c r="B1349" s="192">
        <v>1982</v>
      </c>
      <c r="C1349" s="47" t="s">
        <v>9</v>
      </c>
      <c r="D1349" s="48" t="s">
        <v>930</v>
      </c>
      <c r="E1349" s="193">
        <v>1</v>
      </c>
      <c r="F1349" s="194">
        <v>0</v>
      </c>
      <c r="G1349" s="194">
        <v>1</v>
      </c>
    </row>
    <row r="1350" spans="1:7" ht="15" x14ac:dyDescent="0.25">
      <c r="A1350" s="191">
        <v>40180</v>
      </c>
      <c r="B1350" s="192">
        <v>1981</v>
      </c>
      <c r="C1350" s="47" t="s">
        <v>9</v>
      </c>
      <c r="D1350" s="48" t="s">
        <v>930</v>
      </c>
      <c r="E1350" s="193">
        <v>1</v>
      </c>
      <c r="F1350" s="194">
        <v>0</v>
      </c>
      <c r="G1350" s="194">
        <v>1</v>
      </c>
    </row>
    <row r="1351" spans="1:7" ht="15" x14ac:dyDescent="0.25">
      <c r="A1351" s="191">
        <v>40191</v>
      </c>
      <c r="B1351" s="192">
        <v>1972</v>
      </c>
      <c r="C1351" s="47" t="s">
        <v>9</v>
      </c>
      <c r="D1351" s="48" t="s">
        <v>931</v>
      </c>
      <c r="E1351" s="193">
        <v>1895</v>
      </c>
      <c r="F1351" s="194">
        <v>1894</v>
      </c>
      <c r="G1351" s="194">
        <v>1</v>
      </c>
    </row>
    <row r="1352" spans="1:7" ht="15" x14ac:dyDescent="0.25">
      <c r="A1352" s="191">
        <v>40191</v>
      </c>
      <c r="B1352" s="192">
        <v>1971</v>
      </c>
      <c r="C1352" s="47" t="s">
        <v>9</v>
      </c>
      <c r="D1352" s="48" t="s">
        <v>932</v>
      </c>
      <c r="E1352" s="193">
        <v>1895</v>
      </c>
      <c r="F1352" s="194">
        <v>1894</v>
      </c>
      <c r="G1352" s="194">
        <v>1</v>
      </c>
    </row>
    <row r="1353" spans="1:7" ht="15" x14ac:dyDescent="0.25">
      <c r="A1353" s="191">
        <v>40191</v>
      </c>
      <c r="B1353" s="192">
        <v>1954</v>
      </c>
      <c r="C1353" s="47" t="s">
        <v>9</v>
      </c>
      <c r="D1353" s="48" t="s">
        <v>933</v>
      </c>
      <c r="E1353" s="193">
        <v>7495</v>
      </c>
      <c r="F1353" s="194">
        <v>7494</v>
      </c>
      <c r="G1353" s="194">
        <v>1</v>
      </c>
    </row>
    <row r="1354" spans="1:7" ht="15" x14ac:dyDescent="0.25">
      <c r="A1354" s="191">
        <v>40191</v>
      </c>
      <c r="B1354" s="192">
        <v>1951</v>
      </c>
      <c r="C1354" s="47" t="s">
        <v>9</v>
      </c>
      <c r="D1354" s="48" t="s">
        <v>934</v>
      </c>
      <c r="E1354" s="193">
        <v>18500</v>
      </c>
      <c r="F1354" s="194">
        <v>18499</v>
      </c>
      <c r="G1354" s="194">
        <v>1</v>
      </c>
    </row>
    <row r="1355" spans="1:7" ht="15" x14ac:dyDescent="0.25">
      <c r="A1355" s="191">
        <v>40191</v>
      </c>
      <c r="B1355" s="192">
        <v>1948</v>
      </c>
      <c r="C1355" s="47" t="s">
        <v>9</v>
      </c>
      <c r="D1355" s="48" t="s">
        <v>934</v>
      </c>
      <c r="E1355" s="193">
        <v>18500</v>
      </c>
      <c r="F1355" s="194">
        <v>18499</v>
      </c>
      <c r="G1355" s="194">
        <v>1</v>
      </c>
    </row>
    <row r="1356" spans="1:7" ht="15" x14ac:dyDescent="0.25">
      <c r="A1356" s="191">
        <v>40191</v>
      </c>
      <c r="B1356" s="192">
        <v>1947</v>
      </c>
      <c r="C1356" s="47" t="s">
        <v>9</v>
      </c>
      <c r="D1356" s="48" t="s">
        <v>934</v>
      </c>
      <c r="E1356" s="193">
        <v>18500</v>
      </c>
      <c r="F1356" s="194">
        <v>18499</v>
      </c>
      <c r="G1356" s="194">
        <v>1</v>
      </c>
    </row>
    <row r="1357" spans="1:7" ht="15" x14ac:dyDescent="0.25">
      <c r="A1357" s="191">
        <v>39930</v>
      </c>
      <c r="B1357" s="192">
        <v>1812</v>
      </c>
      <c r="C1357" s="47" t="s">
        <v>9</v>
      </c>
      <c r="D1357" s="48" t="s">
        <v>935</v>
      </c>
      <c r="E1357" s="193">
        <v>241.67</v>
      </c>
      <c r="F1357" s="194">
        <v>240.67</v>
      </c>
      <c r="G1357" s="194">
        <v>1</v>
      </c>
    </row>
    <row r="1358" spans="1:7" ht="15" x14ac:dyDescent="0.25">
      <c r="A1358" s="191">
        <v>39889</v>
      </c>
      <c r="B1358" s="192">
        <v>1406</v>
      </c>
      <c r="C1358" s="47" t="s">
        <v>9</v>
      </c>
      <c r="D1358" s="48" t="s">
        <v>936</v>
      </c>
      <c r="E1358" s="193">
        <v>1</v>
      </c>
      <c r="F1358" s="194">
        <v>0</v>
      </c>
      <c r="G1358" s="194">
        <v>1</v>
      </c>
    </row>
    <row r="1359" spans="1:7" ht="15" x14ac:dyDescent="0.25">
      <c r="A1359" s="191">
        <v>39885</v>
      </c>
      <c r="B1359" s="192">
        <v>1405</v>
      </c>
      <c r="C1359" s="47" t="s">
        <v>9</v>
      </c>
      <c r="D1359" s="48" t="s">
        <v>937</v>
      </c>
      <c r="E1359" s="193">
        <v>1</v>
      </c>
      <c r="F1359" s="194">
        <v>0</v>
      </c>
      <c r="G1359" s="194">
        <v>1</v>
      </c>
    </row>
    <row r="1360" spans="1:7" ht="15" x14ac:dyDescent="0.25">
      <c r="A1360" s="191">
        <v>37991</v>
      </c>
      <c r="B1360" s="192">
        <v>1370</v>
      </c>
      <c r="C1360" s="47" t="s">
        <v>9</v>
      </c>
      <c r="D1360" s="48" t="s">
        <v>938</v>
      </c>
      <c r="E1360" s="193">
        <v>1</v>
      </c>
      <c r="F1360" s="194">
        <v>0</v>
      </c>
      <c r="G1360" s="194">
        <v>1</v>
      </c>
    </row>
    <row r="1361" spans="1:7" ht="15" x14ac:dyDescent="0.25">
      <c r="A1361" s="191">
        <v>39889</v>
      </c>
      <c r="B1361" s="192">
        <v>1363</v>
      </c>
      <c r="C1361" s="47" t="s">
        <v>9</v>
      </c>
      <c r="D1361" s="48" t="s">
        <v>939</v>
      </c>
      <c r="E1361" s="193">
        <v>1</v>
      </c>
      <c r="F1361" s="194">
        <v>0</v>
      </c>
      <c r="G1361" s="194">
        <v>1</v>
      </c>
    </row>
    <row r="1362" spans="1:7" ht="15" x14ac:dyDescent="0.25">
      <c r="A1362" s="191">
        <v>39885</v>
      </c>
      <c r="B1362" s="192">
        <v>1362</v>
      </c>
      <c r="C1362" s="47" t="s">
        <v>9</v>
      </c>
      <c r="D1362" s="48" t="s">
        <v>940</v>
      </c>
      <c r="E1362" s="193">
        <v>1</v>
      </c>
      <c r="F1362" s="194">
        <v>0</v>
      </c>
      <c r="G1362" s="194">
        <v>1</v>
      </c>
    </row>
    <row r="1363" spans="1:7" ht="15" x14ac:dyDescent="0.25">
      <c r="A1363" s="191">
        <v>39885</v>
      </c>
      <c r="B1363" s="192">
        <v>1361</v>
      </c>
      <c r="C1363" s="47" t="s">
        <v>9</v>
      </c>
      <c r="D1363" s="48" t="s">
        <v>940</v>
      </c>
      <c r="E1363" s="193">
        <v>1</v>
      </c>
      <c r="F1363" s="194">
        <v>0</v>
      </c>
      <c r="G1363" s="194">
        <v>1</v>
      </c>
    </row>
    <row r="1364" spans="1:7" ht="15" x14ac:dyDescent="0.25">
      <c r="A1364" s="191">
        <v>38108</v>
      </c>
      <c r="B1364" s="192">
        <v>1356</v>
      </c>
      <c r="C1364" s="47" t="s">
        <v>9</v>
      </c>
      <c r="D1364" s="48" t="s">
        <v>941</v>
      </c>
      <c r="E1364" s="193">
        <v>1</v>
      </c>
      <c r="F1364" s="194">
        <v>0</v>
      </c>
      <c r="G1364" s="194">
        <v>1</v>
      </c>
    </row>
    <row r="1365" spans="1:7" ht="15" x14ac:dyDescent="0.25">
      <c r="A1365" s="191">
        <v>38108</v>
      </c>
      <c r="B1365" s="192">
        <v>1355</v>
      </c>
      <c r="C1365" s="47" t="s">
        <v>9</v>
      </c>
      <c r="D1365" s="48" t="s">
        <v>942</v>
      </c>
      <c r="E1365" s="193">
        <v>1</v>
      </c>
      <c r="F1365" s="194">
        <v>0</v>
      </c>
      <c r="G1365" s="194">
        <v>1</v>
      </c>
    </row>
    <row r="1366" spans="1:7" ht="15" x14ac:dyDescent="0.25">
      <c r="A1366" s="191">
        <v>38108</v>
      </c>
      <c r="B1366" s="192">
        <v>1318</v>
      </c>
      <c r="C1366" s="47" t="s">
        <v>9</v>
      </c>
      <c r="D1366" s="48" t="s">
        <v>943</v>
      </c>
      <c r="E1366" s="193">
        <v>1</v>
      </c>
      <c r="F1366" s="194">
        <v>0</v>
      </c>
      <c r="G1366" s="194">
        <v>1</v>
      </c>
    </row>
    <row r="1367" spans="1:7" ht="15" x14ac:dyDescent="0.25">
      <c r="A1367" s="191">
        <v>39064</v>
      </c>
      <c r="B1367" s="192">
        <v>1310</v>
      </c>
      <c r="C1367" s="47" t="s">
        <v>9</v>
      </c>
      <c r="D1367" s="48" t="s">
        <v>944</v>
      </c>
      <c r="E1367" s="193">
        <v>4002</v>
      </c>
      <c r="F1367" s="194">
        <v>4001</v>
      </c>
      <c r="G1367" s="194">
        <v>1</v>
      </c>
    </row>
    <row r="1368" spans="1:7" ht="15" x14ac:dyDescent="0.25">
      <c r="A1368" s="191">
        <v>39064</v>
      </c>
      <c r="B1368" s="192">
        <v>1309</v>
      </c>
      <c r="C1368" s="47" t="s">
        <v>9</v>
      </c>
      <c r="D1368" s="48" t="s">
        <v>945</v>
      </c>
      <c r="E1368" s="193">
        <v>4002</v>
      </c>
      <c r="F1368" s="194">
        <v>4001</v>
      </c>
      <c r="G1368" s="194">
        <v>1</v>
      </c>
    </row>
    <row r="1369" spans="1:7" ht="15" x14ac:dyDescent="0.25">
      <c r="A1369" s="191">
        <v>39310</v>
      </c>
      <c r="B1369" s="192">
        <v>1256</v>
      </c>
      <c r="C1369" s="47" t="s">
        <v>9</v>
      </c>
      <c r="D1369" s="48" t="s">
        <v>946</v>
      </c>
      <c r="E1369" s="193">
        <v>94500</v>
      </c>
      <c r="F1369" s="194">
        <v>94499</v>
      </c>
      <c r="G1369" s="194">
        <v>1</v>
      </c>
    </row>
    <row r="1370" spans="1:7" ht="15" x14ac:dyDescent="0.25">
      <c r="A1370" s="191">
        <v>37991</v>
      </c>
      <c r="B1370" s="192">
        <v>1241</v>
      </c>
      <c r="C1370" s="47" t="s">
        <v>9</v>
      </c>
      <c r="D1370" s="48" t="s">
        <v>947</v>
      </c>
      <c r="E1370" s="193">
        <v>1</v>
      </c>
      <c r="F1370" s="194">
        <v>0</v>
      </c>
      <c r="G1370" s="194">
        <v>1</v>
      </c>
    </row>
    <row r="1371" spans="1:7" ht="15" x14ac:dyDescent="0.25">
      <c r="A1371" s="191">
        <v>39332</v>
      </c>
      <c r="B1371" s="192">
        <v>1226</v>
      </c>
      <c r="C1371" s="47" t="s">
        <v>9</v>
      </c>
      <c r="D1371" s="48" t="s">
        <v>948</v>
      </c>
      <c r="E1371" s="193">
        <v>40000</v>
      </c>
      <c r="F1371" s="194">
        <v>39999</v>
      </c>
      <c r="G1371" s="194">
        <v>1</v>
      </c>
    </row>
    <row r="1372" spans="1:7" ht="15" x14ac:dyDescent="0.25">
      <c r="A1372" s="191">
        <v>38108</v>
      </c>
      <c r="B1372" s="192">
        <v>1225</v>
      </c>
      <c r="C1372" s="47" t="s">
        <v>9</v>
      </c>
      <c r="D1372" s="48" t="s">
        <v>949</v>
      </c>
      <c r="E1372" s="193">
        <v>1</v>
      </c>
      <c r="F1372" s="194">
        <v>0</v>
      </c>
      <c r="G1372" s="194">
        <v>1</v>
      </c>
    </row>
    <row r="1373" spans="1:7" ht="15" x14ac:dyDescent="0.25">
      <c r="A1373" s="191">
        <v>37991</v>
      </c>
      <c r="B1373" s="192">
        <v>647</v>
      </c>
      <c r="C1373" s="47" t="s">
        <v>9</v>
      </c>
      <c r="D1373" s="48" t="s">
        <v>950</v>
      </c>
      <c r="E1373" s="193">
        <v>1</v>
      </c>
      <c r="F1373" s="194">
        <v>0</v>
      </c>
      <c r="G1373" s="194">
        <v>1</v>
      </c>
    </row>
    <row r="1374" spans="1:7" ht="15" x14ac:dyDescent="0.25">
      <c r="A1374" s="191">
        <v>37991</v>
      </c>
      <c r="B1374" s="192">
        <v>634</v>
      </c>
      <c r="C1374" s="47" t="s">
        <v>9</v>
      </c>
      <c r="D1374" s="48" t="s">
        <v>951</v>
      </c>
      <c r="E1374" s="193">
        <v>1</v>
      </c>
      <c r="F1374" s="194">
        <v>0</v>
      </c>
      <c r="G1374" s="194">
        <v>1</v>
      </c>
    </row>
    <row r="1375" spans="1:7" ht="15" x14ac:dyDescent="0.25">
      <c r="A1375" s="191">
        <v>43553</v>
      </c>
      <c r="B1375" s="192">
        <v>5182</v>
      </c>
      <c r="C1375" s="47" t="s">
        <v>9</v>
      </c>
      <c r="D1375" s="48" t="s">
        <v>952</v>
      </c>
      <c r="E1375" s="193">
        <v>21240</v>
      </c>
      <c r="F1375" s="194">
        <v>21240</v>
      </c>
      <c r="G1375" s="194">
        <v>1</v>
      </c>
    </row>
    <row r="1376" spans="1:7" ht="15" x14ac:dyDescent="0.25">
      <c r="A1376" s="191">
        <v>43552</v>
      </c>
      <c r="B1376" s="192">
        <v>5181</v>
      </c>
      <c r="C1376" s="47" t="s">
        <v>9</v>
      </c>
      <c r="D1376" s="48" t="s">
        <v>953</v>
      </c>
      <c r="E1376" s="193">
        <v>21240</v>
      </c>
      <c r="F1376" s="194">
        <v>21240</v>
      </c>
      <c r="G1376" s="194">
        <v>1</v>
      </c>
    </row>
    <row r="1377" spans="1:7" ht="15" x14ac:dyDescent="0.25">
      <c r="A1377" s="191">
        <v>43446</v>
      </c>
      <c r="B1377" s="192">
        <v>5134</v>
      </c>
      <c r="C1377" s="47" t="s">
        <v>9</v>
      </c>
      <c r="D1377" s="48" t="s">
        <v>954</v>
      </c>
      <c r="E1377" s="193">
        <v>2849505.58</v>
      </c>
      <c r="F1377" s="194">
        <v>2184620.9446666669</v>
      </c>
      <c r="G1377" s="194">
        <v>664884.63533333316</v>
      </c>
    </row>
    <row r="1378" spans="1:7" ht="15" x14ac:dyDescent="0.25">
      <c r="A1378" s="191">
        <v>42993</v>
      </c>
      <c r="B1378" s="192">
        <v>4747</v>
      </c>
      <c r="C1378" s="47" t="s">
        <v>9</v>
      </c>
      <c r="D1378" s="48" t="s">
        <v>955</v>
      </c>
      <c r="E1378" s="193">
        <v>683070</v>
      </c>
      <c r="F1378" s="194">
        <v>683070</v>
      </c>
      <c r="G1378" s="194">
        <v>1</v>
      </c>
    </row>
    <row r="1379" spans="1:7" ht="15" x14ac:dyDescent="0.25">
      <c r="A1379" s="191">
        <v>42307</v>
      </c>
      <c r="B1379" s="192">
        <v>4365</v>
      </c>
      <c r="C1379" s="47" t="s">
        <v>9</v>
      </c>
      <c r="D1379" s="48" t="s">
        <v>63</v>
      </c>
      <c r="E1379" s="193">
        <v>1826200</v>
      </c>
      <c r="F1379" s="194">
        <v>1826199</v>
      </c>
      <c r="G1379" s="194">
        <v>1</v>
      </c>
    </row>
    <row r="1380" spans="1:7" ht="15" x14ac:dyDescent="0.25">
      <c r="A1380" s="191">
        <v>40184</v>
      </c>
      <c r="B1380" s="192">
        <v>2283</v>
      </c>
      <c r="C1380" s="47" t="s">
        <v>9</v>
      </c>
      <c r="D1380" s="48" t="s">
        <v>956</v>
      </c>
      <c r="E1380" s="193">
        <v>442067</v>
      </c>
      <c r="F1380" s="194">
        <v>442066</v>
      </c>
      <c r="G1380" s="194">
        <v>1</v>
      </c>
    </row>
    <row r="1381" spans="1:7" ht="15.75" customHeight="1" x14ac:dyDescent="0.25">
      <c r="A1381" s="191">
        <v>42234</v>
      </c>
      <c r="B1381" s="192">
        <v>3821</v>
      </c>
      <c r="C1381" s="47" t="s">
        <v>9</v>
      </c>
      <c r="D1381" s="48" t="s">
        <v>1351</v>
      </c>
      <c r="E1381" s="193">
        <v>20334</v>
      </c>
      <c r="F1381" s="194">
        <f>[6]AILA!L1</f>
        <v>20333</v>
      </c>
      <c r="G1381" s="194">
        <f>[6]AILA!M1</f>
        <v>1</v>
      </c>
    </row>
    <row r="1382" spans="1:7" ht="15.75" customHeight="1" x14ac:dyDescent="0.25">
      <c r="A1382" s="191">
        <v>42234</v>
      </c>
      <c r="B1382" s="192">
        <v>3820</v>
      </c>
      <c r="C1382" s="47" t="s">
        <v>9</v>
      </c>
      <c r="D1382" s="48" t="s">
        <v>1352</v>
      </c>
      <c r="E1382" s="193">
        <v>20334</v>
      </c>
      <c r="F1382" s="194">
        <f>[6]AILA!L2</f>
        <v>20333</v>
      </c>
      <c r="G1382" s="194">
        <f>[6]AILA!M2</f>
        <v>1</v>
      </c>
    </row>
    <row r="1383" spans="1:7" ht="15.75" customHeight="1" x14ac:dyDescent="0.25">
      <c r="A1383" s="191">
        <v>42234</v>
      </c>
      <c r="B1383" s="192">
        <v>3822</v>
      </c>
      <c r="C1383" s="47" t="s">
        <v>9</v>
      </c>
      <c r="D1383" s="48" t="s">
        <v>1353</v>
      </c>
      <c r="E1383" s="193">
        <v>20334</v>
      </c>
      <c r="F1383" s="194">
        <f>[6]AILA!L3</f>
        <v>20333</v>
      </c>
      <c r="G1383" s="194">
        <f>[6]AILA!M3</f>
        <v>1</v>
      </c>
    </row>
    <row r="1384" spans="1:7" ht="15.75" customHeight="1" x14ac:dyDescent="0.25">
      <c r="A1384" s="191">
        <v>42234</v>
      </c>
      <c r="B1384" s="192">
        <v>3825</v>
      </c>
      <c r="C1384" s="47" t="s">
        <v>9</v>
      </c>
      <c r="D1384" s="48" t="s">
        <v>1354</v>
      </c>
      <c r="E1384" s="193">
        <v>20334</v>
      </c>
      <c r="F1384" s="194">
        <f>[6]AILA!L4</f>
        <v>20333</v>
      </c>
      <c r="G1384" s="194">
        <f>[6]AILA!M4</f>
        <v>1</v>
      </c>
    </row>
    <row r="1385" spans="1:7" ht="15.75" customHeight="1" x14ac:dyDescent="0.25">
      <c r="A1385" s="191">
        <v>42234</v>
      </c>
      <c r="B1385" s="192">
        <v>3828</v>
      </c>
      <c r="C1385" s="47" t="s">
        <v>9</v>
      </c>
      <c r="D1385" s="48" t="s">
        <v>1355</v>
      </c>
      <c r="E1385" s="193">
        <v>20334</v>
      </c>
      <c r="F1385" s="194">
        <f>[6]AILA!L5</f>
        <v>20333</v>
      </c>
      <c r="G1385" s="194">
        <f>[6]AILA!M5</f>
        <v>1</v>
      </c>
    </row>
    <row r="1386" spans="1:7" ht="15.75" customHeight="1" x14ac:dyDescent="0.25">
      <c r="A1386" s="191">
        <v>42234</v>
      </c>
      <c r="B1386" s="192">
        <v>3824</v>
      </c>
      <c r="C1386" s="47" t="s">
        <v>9</v>
      </c>
      <c r="D1386" s="48" t="s">
        <v>1356</v>
      </c>
      <c r="E1386" s="193">
        <v>20334</v>
      </c>
      <c r="F1386" s="194">
        <f>[6]AILA!L6</f>
        <v>20333</v>
      </c>
      <c r="G1386" s="194">
        <f>[6]AILA!M6</f>
        <v>1</v>
      </c>
    </row>
    <row r="1387" spans="1:7" ht="15.75" customHeight="1" x14ac:dyDescent="0.25">
      <c r="A1387" s="191">
        <v>42234</v>
      </c>
      <c r="B1387" s="192">
        <v>3829</v>
      </c>
      <c r="C1387" s="47" t="s">
        <v>9</v>
      </c>
      <c r="D1387" s="48" t="s">
        <v>1357</v>
      </c>
      <c r="E1387" s="193">
        <v>20334</v>
      </c>
      <c r="F1387" s="194">
        <f>[6]AILA!L7</f>
        <v>20333</v>
      </c>
      <c r="G1387" s="194">
        <f>[6]AILA!M7</f>
        <v>1</v>
      </c>
    </row>
    <row r="1388" spans="1:7" ht="15.75" customHeight="1" x14ac:dyDescent="0.25">
      <c r="A1388" s="191">
        <v>42808</v>
      </c>
      <c r="B1388" s="192">
        <v>4630</v>
      </c>
      <c r="C1388" s="47" t="s">
        <v>9</v>
      </c>
      <c r="D1388" s="48" t="s">
        <v>832</v>
      </c>
      <c r="E1388" s="193">
        <v>40120</v>
      </c>
      <c r="F1388" s="194">
        <f>[6]AILA!L8</f>
        <v>40119</v>
      </c>
      <c r="G1388" s="194">
        <f>[6]AILA!M8</f>
        <v>1</v>
      </c>
    </row>
    <row r="1389" spans="1:7" ht="15.75" customHeight="1" x14ac:dyDescent="0.25">
      <c r="A1389" s="191">
        <v>38108</v>
      </c>
      <c r="B1389" s="192">
        <v>371</v>
      </c>
      <c r="C1389" s="47" t="s">
        <v>9</v>
      </c>
      <c r="D1389" s="48" t="s">
        <v>1358</v>
      </c>
      <c r="E1389" s="193">
        <v>1</v>
      </c>
      <c r="F1389" s="194">
        <f>[6]AILA!L9</f>
        <v>0</v>
      </c>
      <c r="G1389" s="194">
        <f>[6]AILA!M9</f>
        <v>1</v>
      </c>
    </row>
    <row r="1390" spans="1:7" ht="15.75" customHeight="1" x14ac:dyDescent="0.25">
      <c r="A1390" s="191">
        <v>42789</v>
      </c>
      <c r="B1390" s="192">
        <v>4592</v>
      </c>
      <c r="C1390" s="47" t="s">
        <v>9</v>
      </c>
      <c r="D1390" s="48" t="s">
        <v>1359</v>
      </c>
      <c r="E1390" s="193">
        <v>1888</v>
      </c>
      <c r="F1390" s="194">
        <f>[6]AILA!L10</f>
        <v>1887</v>
      </c>
      <c r="G1390" s="194">
        <f>[6]AILA!M10</f>
        <v>1</v>
      </c>
    </row>
    <row r="1391" spans="1:7" ht="15.75" customHeight="1" x14ac:dyDescent="0.25">
      <c r="A1391" s="191">
        <v>43235</v>
      </c>
      <c r="B1391" s="192">
        <v>4894</v>
      </c>
      <c r="C1391" s="47" t="s">
        <v>9</v>
      </c>
      <c r="D1391" s="48" t="s">
        <v>1360</v>
      </c>
      <c r="E1391" s="193">
        <v>4760</v>
      </c>
      <c r="F1391" s="194">
        <f>[6]AILA!L11</f>
        <v>4759</v>
      </c>
      <c r="G1391" s="194">
        <f>[6]AILA!M11</f>
        <v>2</v>
      </c>
    </row>
    <row r="1392" spans="1:7" ht="15.75" customHeight="1" x14ac:dyDescent="0.25">
      <c r="A1392" s="191">
        <v>43262</v>
      </c>
      <c r="B1392" s="192">
        <v>4958</v>
      </c>
      <c r="C1392" s="47" t="s">
        <v>9</v>
      </c>
      <c r="D1392" s="48" t="s">
        <v>1361</v>
      </c>
      <c r="E1392" s="193">
        <v>8378</v>
      </c>
      <c r="F1392" s="194">
        <f>[6]AILA!L12</f>
        <v>8376</v>
      </c>
      <c r="G1392" s="194">
        <f>[6]AILA!M12</f>
        <v>2</v>
      </c>
    </row>
    <row r="1393" spans="1:7" ht="15.75" customHeight="1" x14ac:dyDescent="0.25">
      <c r="A1393" s="191"/>
      <c r="B1393" s="192"/>
      <c r="C1393" s="47"/>
      <c r="D1393" s="48"/>
      <c r="E1393" s="193"/>
      <c r="F1393" s="193"/>
      <c r="G1393" s="193"/>
    </row>
    <row r="1394" spans="1:7" x14ac:dyDescent="0.25">
      <c r="A1394" s="184" t="s">
        <v>31</v>
      </c>
      <c r="B1394" s="212" t="s">
        <v>974</v>
      </c>
      <c r="C1394" s="212"/>
      <c r="D1394" s="212"/>
      <c r="E1394" s="185"/>
      <c r="F1394" s="185"/>
      <c r="G1394" s="186"/>
    </row>
    <row r="1395" spans="1:7" ht="12.75" x14ac:dyDescent="0.2">
      <c r="A1395" s="215" t="s">
        <v>1</v>
      </c>
      <c r="B1395" s="215"/>
      <c r="C1395" s="215"/>
      <c r="D1395" s="215"/>
      <c r="E1395" s="215"/>
      <c r="F1395" s="215"/>
      <c r="G1395" s="215"/>
    </row>
    <row r="1396" spans="1:7" ht="30" x14ac:dyDescent="0.2">
      <c r="A1396" s="187" t="s">
        <v>2</v>
      </c>
      <c r="B1396" s="188" t="s">
        <v>3</v>
      </c>
      <c r="C1396" s="30" t="s">
        <v>4</v>
      </c>
      <c r="D1396" s="29" t="s">
        <v>5</v>
      </c>
      <c r="E1396" s="189" t="s">
        <v>6</v>
      </c>
      <c r="F1396" s="190" t="s">
        <v>7</v>
      </c>
      <c r="G1396" s="190" t="s">
        <v>8</v>
      </c>
    </row>
    <row r="1397" spans="1:7" ht="15" x14ac:dyDescent="0.25">
      <c r="A1397" s="191">
        <v>42228</v>
      </c>
      <c r="B1397" s="192">
        <v>3671</v>
      </c>
      <c r="C1397" s="47" t="s">
        <v>9</v>
      </c>
      <c r="D1397" s="48" t="s">
        <v>957</v>
      </c>
      <c r="E1397" s="193">
        <v>32000</v>
      </c>
      <c r="F1397" s="194">
        <v>31999</v>
      </c>
      <c r="G1397" s="194">
        <v>1</v>
      </c>
    </row>
    <row r="1398" spans="1:7" ht="15" x14ac:dyDescent="0.25">
      <c r="A1398" s="191">
        <v>42228</v>
      </c>
      <c r="B1398" s="192">
        <v>3672</v>
      </c>
      <c r="C1398" s="47" t="s">
        <v>9</v>
      </c>
      <c r="D1398" s="48" t="s">
        <v>958</v>
      </c>
      <c r="E1398" s="193">
        <v>6350</v>
      </c>
      <c r="F1398" s="194">
        <v>6349</v>
      </c>
      <c r="G1398" s="194">
        <v>1</v>
      </c>
    </row>
    <row r="1399" spans="1:7" ht="15" x14ac:dyDescent="0.25">
      <c r="A1399" s="191">
        <v>40217</v>
      </c>
      <c r="B1399" s="192">
        <v>2305</v>
      </c>
      <c r="C1399" s="47" t="s">
        <v>9</v>
      </c>
      <c r="D1399" s="48" t="s">
        <v>959</v>
      </c>
      <c r="E1399" s="193">
        <v>3130</v>
      </c>
      <c r="F1399" s="194">
        <v>3129</v>
      </c>
      <c r="G1399" s="194">
        <v>1</v>
      </c>
    </row>
    <row r="1400" spans="1:7" ht="15" x14ac:dyDescent="0.25">
      <c r="A1400" s="191">
        <v>38108</v>
      </c>
      <c r="B1400" s="192">
        <v>1651</v>
      </c>
      <c r="C1400" s="47" t="s">
        <v>9</v>
      </c>
      <c r="D1400" s="48" t="s">
        <v>960</v>
      </c>
      <c r="E1400" s="193">
        <v>1</v>
      </c>
      <c r="F1400" s="194">
        <v>0</v>
      </c>
      <c r="G1400" s="194">
        <v>1</v>
      </c>
    </row>
    <row r="1401" spans="1:7" ht="15" x14ac:dyDescent="0.25">
      <c r="A1401" s="191">
        <v>38108</v>
      </c>
      <c r="B1401" s="192">
        <v>1642</v>
      </c>
      <c r="C1401" s="47" t="s">
        <v>9</v>
      </c>
      <c r="D1401" s="48" t="s">
        <v>961</v>
      </c>
      <c r="E1401" s="193">
        <v>1</v>
      </c>
      <c r="F1401" s="194">
        <v>0</v>
      </c>
      <c r="G1401" s="194">
        <v>1</v>
      </c>
    </row>
    <row r="1402" spans="1:7" ht="15" x14ac:dyDescent="0.25">
      <c r="A1402" s="191">
        <v>37991</v>
      </c>
      <c r="B1402" s="192">
        <v>1632</v>
      </c>
      <c r="C1402" s="47" t="s">
        <v>9</v>
      </c>
      <c r="D1402" s="48" t="s">
        <v>961</v>
      </c>
      <c r="E1402" s="193">
        <v>1</v>
      </c>
      <c r="F1402" s="194">
        <v>0</v>
      </c>
      <c r="G1402" s="194">
        <v>1</v>
      </c>
    </row>
    <row r="1403" spans="1:7" ht="15" x14ac:dyDescent="0.25">
      <c r="A1403" s="191">
        <v>37991</v>
      </c>
      <c r="B1403" s="192">
        <v>1652</v>
      </c>
      <c r="C1403" s="47" t="s">
        <v>9</v>
      </c>
      <c r="D1403" s="48" t="s">
        <v>962</v>
      </c>
      <c r="E1403" s="193">
        <v>1</v>
      </c>
      <c r="F1403" s="194">
        <v>0</v>
      </c>
      <c r="G1403" s="194">
        <v>1</v>
      </c>
    </row>
    <row r="1404" spans="1:7" ht="15" x14ac:dyDescent="0.25">
      <c r="A1404" s="191">
        <v>38108</v>
      </c>
      <c r="B1404" s="192">
        <v>1625</v>
      </c>
      <c r="C1404" s="47" t="s">
        <v>9</v>
      </c>
      <c r="D1404" s="48" t="s">
        <v>963</v>
      </c>
      <c r="E1404" s="193">
        <v>1</v>
      </c>
      <c r="F1404" s="194">
        <v>0</v>
      </c>
      <c r="G1404" s="194">
        <v>1</v>
      </c>
    </row>
    <row r="1405" spans="1:7" ht="15" x14ac:dyDescent="0.25">
      <c r="A1405" s="191">
        <v>42383</v>
      </c>
      <c r="B1405" s="192">
        <v>3714</v>
      </c>
      <c r="C1405" s="47" t="s">
        <v>9</v>
      </c>
      <c r="D1405" s="48" t="s">
        <v>964</v>
      </c>
      <c r="E1405" s="193">
        <f>8500+1530</f>
        <v>10030</v>
      </c>
      <c r="F1405" s="194">
        <v>6770.25</v>
      </c>
      <c r="G1405" s="194">
        <v>3259.75</v>
      </c>
    </row>
    <row r="1406" spans="1:7" ht="15" x14ac:dyDescent="0.25">
      <c r="A1406" s="191">
        <v>38108</v>
      </c>
      <c r="B1406" s="192">
        <v>1653</v>
      </c>
      <c r="C1406" s="47" t="s">
        <v>9</v>
      </c>
      <c r="D1406" s="48" t="s">
        <v>965</v>
      </c>
      <c r="E1406" s="193">
        <v>1</v>
      </c>
      <c r="F1406" s="194">
        <v>0</v>
      </c>
      <c r="G1406" s="194">
        <v>1</v>
      </c>
    </row>
    <row r="1407" spans="1:7" ht="15" x14ac:dyDescent="0.25">
      <c r="A1407" s="191">
        <v>42178</v>
      </c>
      <c r="B1407" s="192">
        <v>3747</v>
      </c>
      <c r="C1407" s="47" t="s">
        <v>9</v>
      </c>
      <c r="D1407" s="48" t="s">
        <v>966</v>
      </c>
      <c r="E1407" s="193">
        <v>23616.86</v>
      </c>
      <c r="F1407" s="194">
        <v>23615.86</v>
      </c>
      <c r="G1407" s="194">
        <v>1</v>
      </c>
    </row>
    <row r="1408" spans="1:7" ht="15" x14ac:dyDescent="0.25">
      <c r="A1408" s="191">
        <v>42320</v>
      </c>
      <c r="B1408" s="192">
        <v>3715</v>
      </c>
      <c r="C1408" s="47" t="s">
        <v>9</v>
      </c>
      <c r="D1408" s="48" t="s">
        <v>967</v>
      </c>
      <c r="E1408" s="193">
        <v>5664</v>
      </c>
      <c r="F1408" s="194">
        <v>3917.5999999999995</v>
      </c>
      <c r="G1408" s="194">
        <v>1746.4000000000005</v>
      </c>
    </row>
    <row r="1409" spans="1:7" ht="15" x14ac:dyDescent="0.25">
      <c r="A1409" s="191">
        <v>38108</v>
      </c>
      <c r="B1409" s="192">
        <v>1658</v>
      </c>
      <c r="C1409" s="47" t="s">
        <v>9</v>
      </c>
      <c r="D1409" s="48" t="s">
        <v>968</v>
      </c>
      <c r="E1409" s="193">
        <v>1</v>
      </c>
      <c r="F1409" s="194">
        <v>0</v>
      </c>
      <c r="G1409" s="194">
        <v>1</v>
      </c>
    </row>
    <row r="1410" spans="1:7" ht="15" x14ac:dyDescent="0.25">
      <c r="A1410" s="191">
        <v>38108</v>
      </c>
      <c r="B1410" s="192">
        <v>1628</v>
      </c>
      <c r="C1410" s="47" t="s">
        <v>9</v>
      </c>
      <c r="D1410" s="48" t="s">
        <v>969</v>
      </c>
      <c r="E1410" s="193">
        <v>1</v>
      </c>
      <c r="F1410" s="194">
        <v>0</v>
      </c>
      <c r="G1410" s="194">
        <v>1</v>
      </c>
    </row>
    <row r="1411" spans="1:7" ht="15" x14ac:dyDescent="0.25">
      <c r="A1411" s="191">
        <v>42320</v>
      </c>
      <c r="B1411" s="192">
        <v>3716</v>
      </c>
      <c r="C1411" s="47" t="s">
        <v>9</v>
      </c>
      <c r="D1411" s="48" t="s">
        <v>970</v>
      </c>
      <c r="E1411" s="193">
        <v>4956</v>
      </c>
      <c r="F1411" s="194">
        <v>3427.9000000000005</v>
      </c>
      <c r="G1411" s="194">
        <v>1528.0999999999995</v>
      </c>
    </row>
    <row r="1412" spans="1:7" ht="15" x14ac:dyDescent="0.25">
      <c r="A1412" s="191">
        <v>42320</v>
      </c>
      <c r="B1412" s="192">
        <v>3717</v>
      </c>
      <c r="C1412" s="47" t="s">
        <v>9</v>
      </c>
      <c r="D1412" s="48" t="s">
        <v>971</v>
      </c>
      <c r="E1412" s="193">
        <v>4956</v>
      </c>
      <c r="F1412" s="194">
        <v>3427.9000000000005</v>
      </c>
      <c r="G1412" s="194">
        <v>1528.0999999999995</v>
      </c>
    </row>
    <row r="1413" spans="1:7" ht="15" x14ac:dyDescent="0.25">
      <c r="A1413" s="191">
        <v>38108</v>
      </c>
      <c r="B1413" s="192">
        <v>1630</v>
      </c>
      <c r="C1413" s="47" t="s">
        <v>9</v>
      </c>
      <c r="D1413" s="48" t="s">
        <v>972</v>
      </c>
      <c r="E1413" s="193">
        <v>1</v>
      </c>
      <c r="F1413" s="194">
        <v>0</v>
      </c>
      <c r="G1413" s="194">
        <v>1</v>
      </c>
    </row>
    <row r="1414" spans="1:7" ht="15" x14ac:dyDescent="0.25">
      <c r="A1414" s="191">
        <v>42614</v>
      </c>
      <c r="B1414" s="192">
        <v>4257</v>
      </c>
      <c r="C1414" s="47" t="s">
        <v>9</v>
      </c>
      <c r="D1414" s="48" t="s">
        <v>973</v>
      </c>
      <c r="E1414" s="193">
        <v>1</v>
      </c>
      <c r="F1414" s="194">
        <v>0</v>
      </c>
      <c r="G1414" s="194">
        <v>1</v>
      </c>
    </row>
    <row r="1415" spans="1:7" ht="15" x14ac:dyDescent="0.25">
      <c r="A1415" s="191">
        <v>42614</v>
      </c>
      <c r="B1415" s="192">
        <v>4258</v>
      </c>
      <c r="C1415" s="47" t="s">
        <v>9</v>
      </c>
      <c r="D1415" s="48" t="s">
        <v>110</v>
      </c>
      <c r="E1415" s="193">
        <v>1</v>
      </c>
      <c r="F1415" s="194">
        <v>0</v>
      </c>
      <c r="G1415" s="194">
        <v>1</v>
      </c>
    </row>
    <row r="1416" spans="1:7" ht="15" x14ac:dyDescent="0.25">
      <c r="A1416" s="191"/>
      <c r="B1416" s="192"/>
      <c r="C1416" s="47"/>
      <c r="D1416" s="48"/>
      <c r="E1416" s="193"/>
      <c r="F1416" s="194"/>
      <c r="G1416" s="194"/>
    </row>
    <row r="1417" spans="1:7" x14ac:dyDescent="0.25">
      <c r="A1417" s="184" t="s">
        <v>31</v>
      </c>
      <c r="B1417" s="212" t="s">
        <v>1362</v>
      </c>
      <c r="C1417" s="212"/>
      <c r="D1417" s="212"/>
      <c r="E1417" s="185"/>
      <c r="F1417" s="185"/>
      <c r="G1417" s="186"/>
    </row>
    <row r="1418" spans="1:7" ht="12.75" x14ac:dyDescent="0.2">
      <c r="A1418" s="215" t="s">
        <v>1</v>
      </c>
      <c r="B1418" s="215"/>
      <c r="C1418" s="215"/>
      <c r="D1418" s="215"/>
      <c r="E1418" s="215"/>
      <c r="F1418" s="215"/>
      <c r="G1418" s="215"/>
    </row>
    <row r="1419" spans="1:7" ht="30" x14ac:dyDescent="0.2">
      <c r="A1419" s="187" t="s">
        <v>2</v>
      </c>
      <c r="B1419" s="188" t="s">
        <v>3</v>
      </c>
      <c r="C1419" s="30" t="s">
        <v>4</v>
      </c>
      <c r="D1419" s="29" t="s">
        <v>5</v>
      </c>
      <c r="E1419" s="189" t="s">
        <v>6</v>
      </c>
      <c r="F1419" s="190" t="s">
        <v>7</v>
      </c>
      <c r="G1419" s="190" t="s">
        <v>8</v>
      </c>
    </row>
    <row r="1420" spans="1:7" ht="15" x14ac:dyDescent="0.25">
      <c r="A1420" s="191">
        <v>43213</v>
      </c>
      <c r="B1420" s="192">
        <v>4864</v>
      </c>
      <c r="C1420" s="47" t="s">
        <v>9</v>
      </c>
      <c r="D1420" s="48" t="s">
        <v>977</v>
      </c>
      <c r="E1420" s="193">
        <v>36250</v>
      </c>
      <c r="F1420" s="194">
        <v>36248</v>
      </c>
      <c r="G1420" s="194">
        <v>1</v>
      </c>
    </row>
    <row r="1421" spans="1:7" ht="15" x14ac:dyDescent="0.25">
      <c r="A1421" s="191">
        <v>42228</v>
      </c>
      <c r="B1421" s="192">
        <v>3667</v>
      </c>
      <c r="C1421" s="47" t="s">
        <v>9</v>
      </c>
      <c r="D1421" s="48" t="s">
        <v>978</v>
      </c>
      <c r="E1421" s="193">
        <v>32000</v>
      </c>
      <c r="F1421" s="194">
        <v>31998.999999999996</v>
      </c>
      <c r="G1421" s="194">
        <v>1</v>
      </c>
    </row>
    <row r="1422" spans="1:7" ht="15" x14ac:dyDescent="0.25">
      <c r="A1422" s="191">
        <v>42598</v>
      </c>
      <c r="B1422" s="192">
        <v>4263</v>
      </c>
      <c r="C1422" s="47" t="s">
        <v>9</v>
      </c>
      <c r="D1422" s="48" t="s">
        <v>979</v>
      </c>
      <c r="E1422" s="193">
        <v>32686</v>
      </c>
      <c r="F1422" s="194">
        <v>20156.366666666665</v>
      </c>
      <c r="G1422" s="194">
        <v>12529.633333333335</v>
      </c>
    </row>
    <row r="1423" spans="1:7" ht="15" x14ac:dyDescent="0.25">
      <c r="A1423" s="191">
        <v>40809</v>
      </c>
      <c r="B1423" s="192">
        <v>2819</v>
      </c>
      <c r="C1423" s="47" t="s">
        <v>9</v>
      </c>
      <c r="D1423" s="48" t="s">
        <v>980</v>
      </c>
      <c r="E1423" s="193">
        <v>5934.56</v>
      </c>
      <c r="F1423" s="194">
        <v>5933.56</v>
      </c>
      <c r="G1423" s="194">
        <v>1</v>
      </c>
    </row>
    <row r="1424" spans="1:7" ht="15" x14ac:dyDescent="0.25">
      <c r="A1424" s="191">
        <v>39244</v>
      </c>
      <c r="B1424" s="192">
        <v>949</v>
      </c>
      <c r="C1424" s="47" t="s">
        <v>9</v>
      </c>
      <c r="D1424" s="48" t="s">
        <v>981</v>
      </c>
      <c r="E1424" s="193">
        <v>1</v>
      </c>
      <c r="F1424" s="194">
        <v>0</v>
      </c>
      <c r="G1424" s="194">
        <v>1</v>
      </c>
    </row>
    <row r="1425" spans="1:7" ht="15" x14ac:dyDescent="0.25">
      <c r="A1425" s="191">
        <v>40809</v>
      </c>
      <c r="B1425" s="192">
        <v>2818</v>
      </c>
      <c r="C1425" s="47" t="s">
        <v>9</v>
      </c>
      <c r="D1425" s="48" t="s">
        <v>980</v>
      </c>
      <c r="E1425" s="193">
        <v>5934.56</v>
      </c>
      <c r="F1425" s="194">
        <v>5933.56</v>
      </c>
      <c r="G1425" s="194">
        <v>1</v>
      </c>
    </row>
    <row r="1426" spans="1:7" ht="15" x14ac:dyDescent="0.25">
      <c r="A1426" s="191">
        <v>43168</v>
      </c>
      <c r="B1426" s="192">
        <v>4833</v>
      </c>
      <c r="C1426" s="47" t="s">
        <v>9</v>
      </c>
      <c r="D1426" s="48" t="s">
        <v>982</v>
      </c>
      <c r="E1426" s="193">
        <v>6814</v>
      </c>
      <c r="F1426" s="194">
        <v>6812</v>
      </c>
      <c r="G1426" s="194">
        <v>1</v>
      </c>
    </row>
    <row r="1427" spans="1:7" ht="15" x14ac:dyDescent="0.25">
      <c r="A1427" s="191">
        <v>42848</v>
      </c>
      <c r="B1427" s="192">
        <v>4866</v>
      </c>
      <c r="C1427" s="47" t="s">
        <v>9</v>
      </c>
      <c r="D1427" s="48" t="s">
        <v>222</v>
      </c>
      <c r="E1427" s="193">
        <v>4825</v>
      </c>
      <c r="F1427" s="194">
        <v>4824</v>
      </c>
      <c r="G1427" s="194">
        <v>1</v>
      </c>
    </row>
    <row r="1428" spans="1:7" ht="15" x14ac:dyDescent="0.25">
      <c r="A1428" s="191">
        <v>42494</v>
      </c>
      <c r="B1428" s="192">
        <v>4070</v>
      </c>
      <c r="C1428" s="47" t="s">
        <v>9</v>
      </c>
      <c r="D1428" s="48" t="s">
        <v>983</v>
      </c>
      <c r="E1428" s="193">
        <v>33022.300000000003</v>
      </c>
      <c r="F1428" s="194">
        <v>33021.300000000003</v>
      </c>
      <c r="G1428" s="194">
        <v>1</v>
      </c>
    </row>
    <row r="1429" spans="1:7" ht="15" x14ac:dyDescent="0.25">
      <c r="A1429" s="191">
        <v>40809</v>
      </c>
      <c r="B1429" s="192">
        <v>2821</v>
      </c>
      <c r="C1429" s="47" t="s">
        <v>9</v>
      </c>
      <c r="D1429" s="48" t="s">
        <v>984</v>
      </c>
      <c r="E1429" s="193">
        <v>300</v>
      </c>
      <c r="F1429" s="194">
        <v>299</v>
      </c>
      <c r="G1429" s="194">
        <v>1</v>
      </c>
    </row>
    <row r="1430" spans="1:7" ht="15" x14ac:dyDescent="0.25">
      <c r="A1430" s="191">
        <v>40809</v>
      </c>
      <c r="B1430" s="192">
        <v>2820</v>
      </c>
      <c r="C1430" s="47" t="s">
        <v>9</v>
      </c>
      <c r="D1430" s="48" t="s">
        <v>984</v>
      </c>
      <c r="E1430" s="193">
        <v>300</v>
      </c>
      <c r="F1430" s="194">
        <v>299</v>
      </c>
      <c r="G1430" s="194">
        <v>1</v>
      </c>
    </row>
    <row r="1431" spans="1:7" ht="15" x14ac:dyDescent="0.25">
      <c r="A1431" s="191" t="s">
        <v>1011</v>
      </c>
      <c r="B1431" s="192">
        <v>4918</v>
      </c>
      <c r="C1431" s="47" t="s">
        <v>9</v>
      </c>
      <c r="D1431" s="48" t="s">
        <v>985</v>
      </c>
      <c r="E1431" s="193">
        <v>1</v>
      </c>
      <c r="F1431" s="194">
        <v>0</v>
      </c>
      <c r="G1431" s="194">
        <v>1</v>
      </c>
    </row>
    <row r="1432" spans="1:7" ht="15" x14ac:dyDescent="0.25">
      <c r="A1432" s="191">
        <v>37991</v>
      </c>
      <c r="B1432" s="192">
        <v>1929</v>
      </c>
      <c r="C1432" s="47" t="s">
        <v>9</v>
      </c>
      <c r="D1432" s="48" t="s">
        <v>168</v>
      </c>
      <c r="E1432" s="193">
        <v>1</v>
      </c>
      <c r="F1432" s="194">
        <v>0</v>
      </c>
      <c r="G1432" s="194">
        <v>1</v>
      </c>
    </row>
    <row r="1433" spans="1:7" ht="15" x14ac:dyDescent="0.25">
      <c r="A1433" s="191">
        <v>37991</v>
      </c>
      <c r="B1433" s="192">
        <v>225</v>
      </c>
      <c r="C1433" s="47" t="s">
        <v>9</v>
      </c>
      <c r="D1433" s="48" t="s">
        <v>986</v>
      </c>
      <c r="E1433" s="193">
        <v>1</v>
      </c>
      <c r="F1433" s="194">
        <v>0</v>
      </c>
      <c r="G1433" s="194">
        <v>1</v>
      </c>
    </row>
    <row r="1434" spans="1:7" ht="15" x14ac:dyDescent="0.25">
      <c r="A1434" s="191">
        <v>42614</v>
      </c>
      <c r="B1434" s="192">
        <v>4262</v>
      </c>
      <c r="C1434" s="47" t="s">
        <v>9</v>
      </c>
      <c r="D1434" s="48" t="s">
        <v>987</v>
      </c>
      <c r="E1434" s="193">
        <v>1</v>
      </c>
      <c r="F1434" s="194">
        <v>0</v>
      </c>
      <c r="G1434" s="194">
        <v>1</v>
      </c>
    </row>
    <row r="1435" spans="1:7" ht="15" x14ac:dyDescent="0.25">
      <c r="A1435" s="191">
        <v>43724</v>
      </c>
      <c r="B1435" s="192">
        <v>5289</v>
      </c>
      <c r="C1435" s="47" t="s">
        <v>9</v>
      </c>
      <c r="D1435" s="48" t="s">
        <v>988</v>
      </c>
      <c r="E1435" s="193">
        <v>6490</v>
      </c>
      <c r="F1435" s="194">
        <v>2001.0833333333335</v>
      </c>
      <c r="G1435" s="194">
        <v>4488.9166666666661</v>
      </c>
    </row>
    <row r="1436" spans="1:7" ht="15" x14ac:dyDescent="0.25">
      <c r="A1436" s="191">
        <v>43724</v>
      </c>
      <c r="B1436" s="192">
        <v>5291</v>
      </c>
      <c r="C1436" s="47" t="s">
        <v>9</v>
      </c>
      <c r="D1436" s="48" t="s">
        <v>988</v>
      </c>
      <c r="E1436" s="193">
        <v>6490</v>
      </c>
      <c r="F1436" s="194">
        <v>2001.0833333333335</v>
      </c>
      <c r="G1436" s="194">
        <v>4488.9166666666661</v>
      </c>
    </row>
    <row r="1437" spans="1:7" ht="15" x14ac:dyDescent="0.25">
      <c r="A1437" s="191">
        <v>42282</v>
      </c>
      <c r="B1437" s="192">
        <v>4004</v>
      </c>
      <c r="C1437" s="47" t="s">
        <v>9</v>
      </c>
      <c r="D1437" s="48" t="s">
        <v>989</v>
      </c>
      <c r="E1437" s="193">
        <v>12384</v>
      </c>
      <c r="F1437" s="194">
        <v>8668.8000000000011</v>
      </c>
      <c r="G1437" s="194">
        <v>3715.1999999999989</v>
      </c>
    </row>
    <row r="1438" spans="1:7" ht="15" x14ac:dyDescent="0.25">
      <c r="A1438" s="191">
        <v>42282</v>
      </c>
      <c r="B1438" s="192">
        <v>4002</v>
      </c>
      <c r="C1438" s="47" t="s">
        <v>9</v>
      </c>
      <c r="D1438" s="48" t="s">
        <v>990</v>
      </c>
      <c r="E1438" s="193">
        <v>11811</v>
      </c>
      <c r="F1438" s="194">
        <v>8267.6999999999989</v>
      </c>
      <c r="G1438" s="194">
        <v>3543.3000000000011</v>
      </c>
    </row>
    <row r="1439" spans="1:7" ht="15" x14ac:dyDescent="0.25">
      <c r="A1439" s="191">
        <v>42622</v>
      </c>
      <c r="B1439" s="192">
        <v>4082</v>
      </c>
      <c r="C1439" s="47" t="s">
        <v>9</v>
      </c>
      <c r="D1439" s="48" t="s">
        <v>991</v>
      </c>
      <c r="E1439" s="193">
        <v>1684.33</v>
      </c>
      <c r="F1439" s="194">
        <v>1024.6340833333331</v>
      </c>
      <c r="G1439" s="194">
        <v>659.69591666666679</v>
      </c>
    </row>
    <row r="1440" spans="1:7" ht="15" x14ac:dyDescent="0.25">
      <c r="A1440" s="191">
        <v>42282</v>
      </c>
      <c r="B1440" s="192">
        <v>4001</v>
      </c>
      <c r="C1440" s="47" t="s">
        <v>9</v>
      </c>
      <c r="D1440" s="48" t="s">
        <v>992</v>
      </c>
      <c r="E1440" s="193">
        <v>17700</v>
      </c>
      <c r="F1440" s="194">
        <v>12390</v>
      </c>
      <c r="G1440" s="194">
        <v>5310</v>
      </c>
    </row>
    <row r="1441" spans="1:7" ht="15" x14ac:dyDescent="0.25">
      <c r="A1441" s="191">
        <v>40806</v>
      </c>
      <c r="B1441" s="192">
        <v>2809</v>
      </c>
      <c r="C1441" s="47" t="s">
        <v>9</v>
      </c>
      <c r="D1441" s="48" t="s">
        <v>993</v>
      </c>
      <c r="E1441" s="193">
        <v>5260.48</v>
      </c>
      <c r="F1441" s="194">
        <v>5258.48</v>
      </c>
      <c r="G1441" s="194">
        <v>1</v>
      </c>
    </row>
    <row r="1442" spans="1:7" ht="15" x14ac:dyDescent="0.25">
      <c r="A1442" s="191">
        <v>42177</v>
      </c>
      <c r="B1442" s="192">
        <v>3748</v>
      </c>
      <c r="C1442" s="47" t="s">
        <v>9</v>
      </c>
      <c r="D1442" s="48" t="s">
        <v>746</v>
      </c>
      <c r="E1442" s="193">
        <v>23616.86</v>
      </c>
      <c r="F1442" s="194">
        <v>23615.86</v>
      </c>
      <c r="G1442" s="194">
        <v>1</v>
      </c>
    </row>
    <row r="1443" spans="1:7" ht="15" x14ac:dyDescent="0.25">
      <c r="A1443" s="191">
        <v>42282</v>
      </c>
      <c r="B1443" s="192">
        <v>3848</v>
      </c>
      <c r="C1443" s="47" t="s">
        <v>9</v>
      </c>
      <c r="D1443" s="48" t="s">
        <v>994</v>
      </c>
      <c r="E1443" s="193">
        <v>3538</v>
      </c>
      <c r="F1443" s="194">
        <v>2476.6</v>
      </c>
      <c r="G1443" s="194">
        <v>1061.4000000000001</v>
      </c>
    </row>
    <row r="1444" spans="1:7" ht="15" x14ac:dyDescent="0.25">
      <c r="A1444" s="191">
        <v>42282</v>
      </c>
      <c r="B1444" s="192">
        <v>3850</v>
      </c>
      <c r="C1444" s="47" t="s">
        <v>9</v>
      </c>
      <c r="D1444" s="48" t="s">
        <v>995</v>
      </c>
      <c r="E1444" s="193">
        <v>23954</v>
      </c>
      <c r="F1444" s="194">
        <v>16767.8</v>
      </c>
      <c r="G1444" s="194">
        <v>7186.2000000000007</v>
      </c>
    </row>
    <row r="1445" spans="1:7" ht="15" x14ac:dyDescent="0.25">
      <c r="A1445" s="191">
        <v>42282</v>
      </c>
      <c r="B1445" s="192">
        <v>3849</v>
      </c>
      <c r="C1445" s="47" t="s">
        <v>9</v>
      </c>
      <c r="D1445" s="48" t="s">
        <v>996</v>
      </c>
      <c r="E1445" s="193">
        <v>3186</v>
      </c>
      <c r="F1445" s="194">
        <v>2230.2000000000003</v>
      </c>
      <c r="G1445" s="194">
        <v>955.79999999999973</v>
      </c>
    </row>
    <row r="1446" spans="1:7" ht="15" x14ac:dyDescent="0.25">
      <c r="A1446" s="191">
        <v>43724</v>
      </c>
      <c r="B1446" s="192">
        <v>5286</v>
      </c>
      <c r="C1446" s="47" t="s">
        <v>9</v>
      </c>
      <c r="D1446" s="48" t="s">
        <v>997</v>
      </c>
      <c r="E1446" s="193">
        <v>9322</v>
      </c>
      <c r="F1446" s="194">
        <v>5748.5666666666666</v>
      </c>
      <c r="G1446" s="194">
        <v>3573.4333333333334</v>
      </c>
    </row>
    <row r="1447" spans="1:7" ht="15" x14ac:dyDescent="0.25">
      <c r="A1447" s="191">
        <v>43724</v>
      </c>
      <c r="B1447" s="192">
        <v>5290</v>
      </c>
      <c r="C1447" s="47" t="s">
        <v>9</v>
      </c>
      <c r="D1447" s="48" t="s">
        <v>998</v>
      </c>
      <c r="E1447" s="193">
        <v>21240</v>
      </c>
      <c r="F1447" s="194">
        <v>6549</v>
      </c>
      <c r="G1447" s="194">
        <v>14691</v>
      </c>
    </row>
    <row r="1448" spans="1:7" ht="15" x14ac:dyDescent="0.25">
      <c r="A1448" s="191">
        <v>37991</v>
      </c>
      <c r="B1448" s="192">
        <v>1669</v>
      </c>
      <c r="C1448" s="47" t="s">
        <v>9</v>
      </c>
      <c r="D1448" s="48" t="s">
        <v>999</v>
      </c>
      <c r="E1448" s="193">
        <v>1</v>
      </c>
      <c r="F1448" s="194">
        <v>0</v>
      </c>
      <c r="G1448" s="194">
        <v>1</v>
      </c>
    </row>
    <row r="1449" spans="1:7" ht="15" x14ac:dyDescent="0.25">
      <c r="A1449" s="191">
        <v>42735</v>
      </c>
      <c r="B1449" s="192">
        <v>4488</v>
      </c>
      <c r="C1449" s="47" t="s">
        <v>9</v>
      </c>
      <c r="D1449" s="48" t="s">
        <v>1000</v>
      </c>
      <c r="E1449" s="193">
        <v>1</v>
      </c>
      <c r="F1449" s="194">
        <v>0</v>
      </c>
      <c r="G1449" s="194">
        <v>1</v>
      </c>
    </row>
    <row r="1450" spans="1:7" ht="15" x14ac:dyDescent="0.25">
      <c r="A1450" s="191">
        <v>40806</v>
      </c>
      <c r="B1450" s="192">
        <v>2811</v>
      </c>
      <c r="C1450" s="47" t="s">
        <v>9</v>
      </c>
      <c r="D1450" s="48" t="s">
        <v>1001</v>
      </c>
      <c r="E1450" s="193">
        <v>3746.84</v>
      </c>
      <c r="F1450" s="194">
        <v>3744.84</v>
      </c>
      <c r="G1450" s="194">
        <v>1</v>
      </c>
    </row>
    <row r="1451" spans="1:7" ht="15" x14ac:dyDescent="0.25">
      <c r="A1451" s="191">
        <v>40806</v>
      </c>
      <c r="B1451" s="192">
        <v>2812</v>
      </c>
      <c r="C1451" s="47" t="s">
        <v>9</v>
      </c>
      <c r="D1451" s="48" t="s">
        <v>1001</v>
      </c>
      <c r="E1451" s="193">
        <v>3746.84</v>
      </c>
      <c r="F1451" s="194">
        <v>3744.84</v>
      </c>
      <c r="G1451" s="194">
        <v>1</v>
      </c>
    </row>
    <row r="1452" spans="1:7" ht="15" x14ac:dyDescent="0.25">
      <c r="A1452" s="191">
        <v>43237</v>
      </c>
      <c r="B1452" s="192">
        <v>4889</v>
      </c>
      <c r="C1452" s="47" t="s">
        <v>9</v>
      </c>
      <c r="D1452" s="48" t="s">
        <v>24</v>
      </c>
      <c r="E1452" s="193">
        <v>2879.2</v>
      </c>
      <c r="F1452" s="194">
        <v>1271.6466666666665</v>
      </c>
      <c r="G1452" s="194">
        <v>1607.5533333333333</v>
      </c>
    </row>
    <row r="1453" spans="1:7" ht="15" x14ac:dyDescent="0.25">
      <c r="A1453" s="191">
        <v>43237</v>
      </c>
      <c r="B1453" s="192">
        <v>4890</v>
      </c>
      <c r="C1453" s="47" t="s">
        <v>9</v>
      </c>
      <c r="D1453" s="48" t="s">
        <v>1002</v>
      </c>
      <c r="E1453" s="193">
        <v>2879.2</v>
      </c>
      <c r="F1453" s="194">
        <v>1271.6466666666665</v>
      </c>
      <c r="G1453" s="194">
        <v>1607.5533333333333</v>
      </c>
    </row>
    <row r="1454" spans="1:7" ht="15" x14ac:dyDescent="0.25">
      <c r="A1454" s="191">
        <v>42614</v>
      </c>
      <c r="B1454" s="192">
        <v>4266</v>
      </c>
      <c r="C1454" s="47" t="s">
        <v>9</v>
      </c>
      <c r="D1454" s="48" t="s">
        <v>1003</v>
      </c>
      <c r="E1454" s="193">
        <v>1</v>
      </c>
      <c r="F1454" s="194">
        <v>0</v>
      </c>
      <c r="G1454" s="194">
        <v>1</v>
      </c>
    </row>
    <row r="1455" spans="1:7" ht="15" x14ac:dyDescent="0.25">
      <c r="A1455" s="191">
        <v>42614</v>
      </c>
      <c r="B1455" s="192">
        <v>4267</v>
      </c>
      <c r="C1455" s="47" t="s">
        <v>9</v>
      </c>
      <c r="D1455" s="48" t="s">
        <v>1003</v>
      </c>
      <c r="E1455" s="193">
        <v>1</v>
      </c>
      <c r="F1455" s="194">
        <v>0</v>
      </c>
      <c r="G1455" s="194">
        <v>1</v>
      </c>
    </row>
    <row r="1456" spans="1:7" ht="15" x14ac:dyDescent="0.25">
      <c r="A1456" s="191">
        <v>42283</v>
      </c>
      <c r="B1456" s="192">
        <v>4009</v>
      </c>
      <c r="C1456" s="47" t="s">
        <v>9</v>
      </c>
      <c r="D1456" s="48" t="s">
        <v>1004</v>
      </c>
      <c r="E1456" s="193">
        <v>7788</v>
      </c>
      <c r="F1456" s="194">
        <v>5451.5999999999995</v>
      </c>
      <c r="G1456" s="194">
        <v>2336.4000000000005</v>
      </c>
    </row>
    <row r="1457" spans="1:7" ht="15" x14ac:dyDescent="0.25">
      <c r="A1457" s="191">
        <v>42282</v>
      </c>
      <c r="B1457" s="192">
        <v>4005</v>
      </c>
      <c r="C1457" s="47" t="s">
        <v>9</v>
      </c>
      <c r="D1457" s="48" t="s">
        <v>1005</v>
      </c>
      <c r="E1457" s="193">
        <v>7788</v>
      </c>
      <c r="F1457" s="194">
        <v>5451.5999999999995</v>
      </c>
      <c r="G1457" s="194">
        <v>2336.4000000000005</v>
      </c>
    </row>
    <row r="1458" spans="1:7" ht="15" x14ac:dyDescent="0.25">
      <c r="A1458" s="191">
        <v>42282</v>
      </c>
      <c r="B1458" s="192">
        <v>4007</v>
      </c>
      <c r="C1458" s="47" t="s">
        <v>9</v>
      </c>
      <c r="D1458" s="48" t="s">
        <v>1005</v>
      </c>
      <c r="E1458" s="193">
        <v>7788</v>
      </c>
      <c r="F1458" s="194">
        <v>5451.5999999999995</v>
      </c>
      <c r="G1458" s="194">
        <v>2336.4000000000005</v>
      </c>
    </row>
    <row r="1459" spans="1:7" ht="15" x14ac:dyDescent="0.25">
      <c r="A1459" s="191">
        <v>42289</v>
      </c>
      <c r="B1459" s="192">
        <v>4008</v>
      </c>
      <c r="C1459" s="47" t="s">
        <v>9</v>
      </c>
      <c r="D1459" s="48" t="s">
        <v>1005</v>
      </c>
      <c r="E1459" s="193">
        <v>7788</v>
      </c>
      <c r="F1459" s="194">
        <v>5451.5999999999995</v>
      </c>
      <c r="G1459" s="194">
        <v>2336.4000000000005</v>
      </c>
    </row>
    <row r="1460" spans="1:7" ht="15" x14ac:dyDescent="0.25">
      <c r="A1460" s="191">
        <v>42289</v>
      </c>
      <c r="B1460" s="192">
        <v>4437</v>
      </c>
      <c r="C1460" s="47" t="s">
        <v>9</v>
      </c>
      <c r="D1460" s="48" t="s">
        <v>1005</v>
      </c>
      <c r="E1460" s="193">
        <v>7788</v>
      </c>
      <c r="F1460" s="194">
        <v>5451.5999999999995</v>
      </c>
      <c r="G1460" s="194">
        <v>2336.4000000000005</v>
      </c>
    </row>
    <row r="1461" spans="1:7" ht="15" x14ac:dyDescent="0.25">
      <c r="A1461" s="191">
        <v>43237</v>
      </c>
      <c r="B1461" s="192">
        <v>4886</v>
      </c>
      <c r="C1461" s="47" t="s">
        <v>9</v>
      </c>
      <c r="D1461" s="48" t="s">
        <v>1006</v>
      </c>
      <c r="E1461" s="193">
        <v>5929.5</v>
      </c>
      <c r="F1461" s="194">
        <v>2618.8625000000002</v>
      </c>
      <c r="G1461" s="194">
        <v>3310.6374999999998</v>
      </c>
    </row>
    <row r="1462" spans="1:7" ht="15" x14ac:dyDescent="0.25">
      <c r="A1462" s="191">
        <v>43237</v>
      </c>
      <c r="B1462" s="192">
        <v>4887</v>
      </c>
      <c r="C1462" s="47" t="s">
        <v>9</v>
      </c>
      <c r="D1462" s="48" t="s">
        <v>342</v>
      </c>
      <c r="E1462" s="193">
        <v>5929.5</v>
      </c>
      <c r="F1462" s="194">
        <v>2618.8625000000002</v>
      </c>
      <c r="G1462" s="194">
        <v>3310.6374999999998</v>
      </c>
    </row>
    <row r="1463" spans="1:7" ht="15" x14ac:dyDescent="0.25">
      <c r="A1463" s="191">
        <v>43237</v>
      </c>
      <c r="B1463" s="192">
        <v>4888</v>
      </c>
      <c r="C1463" s="47" t="s">
        <v>9</v>
      </c>
      <c r="D1463" s="48" t="s">
        <v>342</v>
      </c>
      <c r="E1463" s="193">
        <v>5929.5</v>
      </c>
      <c r="F1463" s="194">
        <v>2618.8625000000002</v>
      </c>
      <c r="G1463" s="194">
        <v>3310.6374999999998</v>
      </c>
    </row>
    <row r="1464" spans="1:7" ht="15" x14ac:dyDescent="0.25">
      <c r="A1464" s="191">
        <v>42290</v>
      </c>
      <c r="B1464" s="192">
        <v>4006</v>
      </c>
      <c r="C1464" s="47" t="s">
        <v>9</v>
      </c>
      <c r="D1464" s="48" t="s">
        <v>1007</v>
      </c>
      <c r="E1464" s="193">
        <v>7788</v>
      </c>
      <c r="F1464" s="194">
        <v>5451.5999999999995</v>
      </c>
      <c r="G1464" s="194">
        <v>2336.4000000000005</v>
      </c>
    </row>
    <row r="1465" spans="1:7" ht="15" x14ac:dyDescent="0.25">
      <c r="A1465" s="191">
        <v>40806</v>
      </c>
      <c r="B1465" s="192">
        <v>2813</v>
      </c>
      <c r="C1465" s="47" t="s">
        <v>9</v>
      </c>
      <c r="D1465" s="48" t="s">
        <v>1008</v>
      </c>
      <c r="E1465" s="193">
        <v>8502.98</v>
      </c>
      <c r="F1465" s="194">
        <v>8500.98</v>
      </c>
      <c r="G1465" s="194">
        <v>1</v>
      </c>
    </row>
    <row r="1466" spans="1:7" ht="15" x14ac:dyDescent="0.25">
      <c r="A1466" s="191">
        <v>42282</v>
      </c>
      <c r="B1466" s="192">
        <v>4003</v>
      </c>
      <c r="C1466" s="47" t="s">
        <v>9</v>
      </c>
      <c r="D1466" s="48" t="s">
        <v>1009</v>
      </c>
      <c r="E1466" s="193">
        <v>15340</v>
      </c>
      <c r="F1466" s="194">
        <v>10738</v>
      </c>
      <c r="G1466" s="194">
        <v>4602</v>
      </c>
    </row>
    <row r="1467" spans="1:7" ht="15" x14ac:dyDescent="0.25">
      <c r="A1467" s="191">
        <v>42353</v>
      </c>
      <c r="B1467" s="192">
        <v>4029</v>
      </c>
      <c r="C1467" s="47" t="s">
        <v>9</v>
      </c>
      <c r="D1467" s="48" t="s">
        <v>1010</v>
      </c>
      <c r="E1467" s="193">
        <v>38922</v>
      </c>
      <c r="F1467" s="194">
        <v>38921</v>
      </c>
      <c r="G1467" s="194">
        <v>1</v>
      </c>
    </row>
    <row r="1468" spans="1:7" ht="15" x14ac:dyDescent="0.25">
      <c r="A1468" s="198"/>
      <c r="B1468" s="198"/>
      <c r="E1468" s="199"/>
      <c r="F1468" s="200"/>
      <c r="G1468" s="200"/>
    </row>
    <row r="1469" spans="1:7" x14ac:dyDescent="0.25">
      <c r="A1469" s="184" t="s">
        <v>31</v>
      </c>
      <c r="B1469" s="212" t="s">
        <v>1021</v>
      </c>
      <c r="C1469" s="212"/>
      <c r="D1469" s="212"/>
      <c r="E1469" s="185"/>
      <c r="F1469" s="185"/>
      <c r="G1469" s="186"/>
    </row>
    <row r="1470" spans="1:7" ht="12.75" x14ac:dyDescent="0.2">
      <c r="A1470" s="215" t="s">
        <v>1</v>
      </c>
      <c r="B1470" s="215"/>
      <c r="C1470" s="215"/>
      <c r="D1470" s="215"/>
      <c r="E1470" s="215"/>
      <c r="F1470" s="215"/>
      <c r="G1470" s="215"/>
    </row>
    <row r="1471" spans="1:7" ht="30" x14ac:dyDescent="0.2">
      <c r="A1471" s="187" t="s">
        <v>2</v>
      </c>
      <c r="B1471" s="188" t="s">
        <v>3</v>
      </c>
      <c r="C1471" s="30" t="s">
        <v>4</v>
      </c>
      <c r="D1471" s="29" t="s">
        <v>5</v>
      </c>
      <c r="E1471" s="189" t="s">
        <v>6</v>
      </c>
      <c r="F1471" s="190" t="s">
        <v>7</v>
      </c>
      <c r="G1471" s="190" t="s">
        <v>8</v>
      </c>
    </row>
    <row r="1472" spans="1:7" ht="15" x14ac:dyDescent="0.25">
      <c r="A1472" s="191">
        <v>39001</v>
      </c>
      <c r="B1472" s="192">
        <v>1548</v>
      </c>
      <c r="C1472" s="47" t="s">
        <v>9</v>
      </c>
      <c r="D1472" s="48" t="s">
        <v>1012</v>
      </c>
      <c r="E1472" s="193">
        <v>1</v>
      </c>
      <c r="F1472" s="194">
        <v>0</v>
      </c>
      <c r="G1472" s="194">
        <v>1</v>
      </c>
    </row>
    <row r="1473" spans="1:7" ht="15" x14ac:dyDescent="0.25">
      <c r="A1473" s="191">
        <v>42027</v>
      </c>
      <c r="B1473" s="192">
        <v>3302</v>
      </c>
      <c r="C1473" s="47" t="s">
        <v>9</v>
      </c>
      <c r="D1473" s="48" t="s">
        <v>1013</v>
      </c>
      <c r="E1473" s="193">
        <v>10567.2</v>
      </c>
      <c r="F1473" s="194">
        <v>8189.58</v>
      </c>
      <c r="G1473" s="194">
        <v>2377.6200000000008</v>
      </c>
    </row>
    <row r="1474" spans="1:7" ht="15" x14ac:dyDescent="0.25">
      <c r="A1474" s="191">
        <v>43227</v>
      </c>
      <c r="B1474" s="192">
        <v>4871</v>
      </c>
      <c r="C1474" s="47" t="s">
        <v>9</v>
      </c>
      <c r="D1474" s="48" t="s">
        <v>1014</v>
      </c>
      <c r="E1474" s="193">
        <v>7552</v>
      </c>
      <c r="F1474" s="194">
        <v>3335.4666666666667</v>
      </c>
      <c r="G1474" s="194">
        <v>4216.5333333333328</v>
      </c>
    </row>
    <row r="1475" spans="1:7" ht="15" x14ac:dyDescent="0.25">
      <c r="A1475" s="191">
        <v>39001</v>
      </c>
      <c r="B1475" s="192">
        <v>1499</v>
      </c>
      <c r="C1475" s="47" t="s">
        <v>9</v>
      </c>
      <c r="D1475" s="48" t="s">
        <v>1015</v>
      </c>
      <c r="E1475" s="193">
        <v>13630</v>
      </c>
      <c r="F1475" s="194">
        <v>13629</v>
      </c>
      <c r="G1475" s="194">
        <v>1</v>
      </c>
    </row>
    <row r="1476" spans="1:7" ht="15" x14ac:dyDescent="0.25">
      <c r="A1476" s="191">
        <v>42614</v>
      </c>
      <c r="B1476" s="192">
        <v>4268</v>
      </c>
      <c r="C1476" s="47" t="s">
        <v>9</v>
      </c>
      <c r="D1476" s="48" t="s">
        <v>746</v>
      </c>
      <c r="E1476" s="193">
        <v>1</v>
      </c>
      <c r="F1476" s="194">
        <v>0</v>
      </c>
      <c r="G1476" s="194">
        <v>1</v>
      </c>
    </row>
    <row r="1477" spans="1:7" ht="15" x14ac:dyDescent="0.25">
      <c r="A1477" s="191">
        <v>42027</v>
      </c>
      <c r="B1477" s="192">
        <v>3301</v>
      </c>
      <c r="C1477" s="47" t="s">
        <v>9</v>
      </c>
      <c r="D1477" s="48" t="s">
        <v>1016</v>
      </c>
      <c r="E1477" s="193">
        <v>8702.5</v>
      </c>
      <c r="F1477" s="194">
        <v>6744.4375</v>
      </c>
      <c r="G1477" s="194">
        <v>1958.0625</v>
      </c>
    </row>
    <row r="1478" spans="1:7" ht="15" x14ac:dyDescent="0.25">
      <c r="A1478" s="191">
        <v>42027</v>
      </c>
      <c r="B1478" s="192">
        <v>3300</v>
      </c>
      <c r="C1478" s="47" t="s">
        <v>9</v>
      </c>
      <c r="D1478" s="48" t="s">
        <v>1017</v>
      </c>
      <c r="E1478" s="193">
        <v>7788</v>
      </c>
      <c r="F1478" s="194">
        <v>6035.6999999999989</v>
      </c>
      <c r="G1478" s="194">
        <v>1752.3000000000011</v>
      </c>
    </row>
    <row r="1479" spans="1:7" ht="15" x14ac:dyDescent="0.25">
      <c r="A1479" s="191">
        <v>38108</v>
      </c>
      <c r="B1479" s="192">
        <v>1525</v>
      </c>
      <c r="C1479" s="47" t="s">
        <v>9</v>
      </c>
      <c r="D1479" s="48" t="s">
        <v>1018</v>
      </c>
      <c r="E1479" s="193">
        <v>1</v>
      </c>
      <c r="F1479" s="194">
        <v>0</v>
      </c>
      <c r="G1479" s="194">
        <v>1</v>
      </c>
    </row>
    <row r="1480" spans="1:7" ht="15" x14ac:dyDescent="0.25">
      <c r="A1480" s="191">
        <v>42027</v>
      </c>
      <c r="B1480" s="192">
        <v>3299</v>
      </c>
      <c r="C1480" s="47" t="s">
        <v>9</v>
      </c>
      <c r="D1480" s="48" t="s">
        <v>1019</v>
      </c>
      <c r="E1480" s="193">
        <v>5799.7</v>
      </c>
      <c r="F1480" s="194">
        <v>4494.7675000000008</v>
      </c>
      <c r="G1480" s="194">
        <v>1304.932499999999</v>
      </c>
    </row>
    <row r="1481" spans="1:7" ht="15" x14ac:dyDescent="0.25">
      <c r="A1481" s="191">
        <v>42905</v>
      </c>
      <c r="B1481" s="192">
        <v>4716</v>
      </c>
      <c r="C1481" s="47" t="s">
        <v>9</v>
      </c>
      <c r="D1481" s="48" t="s">
        <v>1020</v>
      </c>
      <c r="E1481" s="193">
        <v>6372</v>
      </c>
      <c r="F1481" s="194">
        <v>6371</v>
      </c>
      <c r="G1481" s="194">
        <v>1</v>
      </c>
    </row>
    <row r="1482" spans="1:7" ht="15" x14ac:dyDescent="0.25">
      <c r="A1482" s="191"/>
      <c r="B1482" s="192"/>
      <c r="C1482" s="47"/>
      <c r="D1482" s="48"/>
      <c r="E1482" s="193"/>
      <c r="F1482" s="194"/>
      <c r="G1482" s="194"/>
    </row>
    <row r="1483" spans="1:7" ht="15" x14ac:dyDescent="0.25">
      <c r="A1483" s="198"/>
      <c r="B1483" s="198"/>
      <c r="E1483" s="199"/>
      <c r="F1483" s="200"/>
      <c r="G1483" s="200"/>
    </row>
    <row r="1484" spans="1:7" x14ac:dyDescent="0.25">
      <c r="A1484" s="184" t="s">
        <v>31</v>
      </c>
      <c r="B1484" s="212" t="s">
        <v>1048</v>
      </c>
      <c r="C1484" s="212"/>
      <c r="D1484" s="212"/>
      <c r="E1484" s="185"/>
      <c r="F1484" s="185"/>
      <c r="G1484" s="186"/>
    </row>
    <row r="1485" spans="1:7" ht="12.75" x14ac:dyDescent="0.2">
      <c r="A1485" s="215" t="s">
        <v>1</v>
      </c>
      <c r="B1485" s="215"/>
      <c r="C1485" s="215"/>
      <c r="D1485" s="215"/>
      <c r="E1485" s="215"/>
      <c r="F1485" s="215"/>
      <c r="G1485" s="215"/>
    </row>
    <row r="1486" spans="1:7" ht="30" x14ac:dyDescent="0.2">
      <c r="A1486" s="187" t="s">
        <v>2</v>
      </c>
      <c r="B1486" s="188" t="s">
        <v>3</v>
      </c>
      <c r="C1486" s="30" t="s">
        <v>4</v>
      </c>
      <c r="D1486" s="29" t="s">
        <v>5</v>
      </c>
      <c r="E1486" s="189" t="s">
        <v>6</v>
      </c>
      <c r="F1486" s="190" t="s">
        <v>7</v>
      </c>
      <c r="G1486" s="190" t="s">
        <v>8</v>
      </c>
    </row>
    <row r="1487" spans="1:7" ht="15" x14ac:dyDescent="0.25">
      <c r="A1487" s="191">
        <v>44638</v>
      </c>
      <c r="B1487" s="192">
        <v>5411</v>
      </c>
      <c r="C1487" s="47" t="s">
        <v>9</v>
      </c>
      <c r="D1487" s="48" t="s">
        <v>1022</v>
      </c>
      <c r="E1487" s="193">
        <v>10620</v>
      </c>
      <c r="F1487" s="194">
        <v>619.5</v>
      </c>
      <c r="G1487" s="194">
        <v>10000.5</v>
      </c>
    </row>
    <row r="1488" spans="1:7" ht="15" x14ac:dyDescent="0.25">
      <c r="A1488" s="191">
        <v>44638</v>
      </c>
      <c r="B1488" s="192">
        <v>5412</v>
      </c>
      <c r="C1488" s="47" t="s">
        <v>9</v>
      </c>
      <c r="D1488" s="48" t="s">
        <v>1022</v>
      </c>
      <c r="E1488" s="193">
        <v>10620</v>
      </c>
      <c r="F1488" s="194">
        <v>619.5</v>
      </c>
      <c r="G1488" s="194">
        <v>10000.5</v>
      </c>
    </row>
    <row r="1489" spans="1:7" ht="15" x14ac:dyDescent="0.25">
      <c r="A1489" s="191">
        <v>44638</v>
      </c>
      <c r="B1489" s="192">
        <v>5413</v>
      </c>
      <c r="C1489" s="47" t="s">
        <v>9</v>
      </c>
      <c r="D1489" s="48" t="s">
        <v>1022</v>
      </c>
      <c r="E1489" s="193">
        <v>10620</v>
      </c>
      <c r="F1489" s="194">
        <v>619.5</v>
      </c>
      <c r="G1489" s="194">
        <v>10000.5</v>
      </c>
    </row>
    <row r="1490" spans="1:7" ht="15" x14ac:dyDescent="0.25">
      <c r="A1490" s="191">
        <v>44638</v>
      </c>
      <c r="B1490" s="192">
        <v>5414</v>
      </c>
      <c r="C1490" s="47" t="s">
        <v>9</v>
      </c>
      <c r="D1490" s="48" t="s">
        <v>1022</v>
      </c>
      <c r="E1490" s="193">
        <v>10620</v>
      </c>
      <c r="F1490" s="194">
        <v>619.5</v>
      </c>
      <c r="G1490" s="194">
        <v>10000.5</v>
      </c>
    </row>
    <row r="1491" spans="1:7" ht="15" x14ac:dyDescent="0.25">
      <c r="A1491" s="191">
        <v>44638</v>
      </c>
      <c r="B1491" s="192">
        <v>5415</v>
      </c>
      <c r="C1491" s="47" t="s">
        <v>9</v>
      </c>
      <c r="D1491" s="48" t="s">
        <v>1022</v>
      </c>
      <c r="E1491" s="193">
        <v>10620</v>
      </c>
      <c r="F1491" s="194">
        <v>619.5</v>
      </c>
      <c r="G1491" s="194">
        <v>10000.5</v>
      </c>
    </row>
    <row r="1492" spans="1:7" ht="15" x14ac:dyDescent="0.25">
      <c r="A1492" s="191">
        <v>44638</v>
      </c>
      <c r="B1492" s="192">
        <v>5391</v>
      </c>
      <c r="C1492" s="47" t="s">
        <v>9</v>
      </c>
      <c r="D1492" s="48" t="s">
        <v>1023</v>
      </c>
      <c r="E1492" s="193">
        <v>21240</v>
      </c>
      <c r="F1492" s="194">
        <v>1239</v>
      </c>
      <c r="G1492" s="194">
        <v>20001</v>
      </c>
    </row>
    <row r="1493" spans="1:7" ht="15" x14ac:dyDescent="0.25">
      <c r="A1493" s="191">
        <v>44638</v>
      </c>
      <c r="B1493" s="192">
        <v>5392</v>
      </c>
      <c r="C1493" s="47" t="s">
        <v>9</v>
      </c>
      <c r="D1493" s="48" t="s">
        <v>1023</v>
      </c>
      <c r="E1493" s="193">
        <v>21240</v>
      </c>
      <c r="F1493" s="194">
        <v>1239</v>
      </c>
      <c r="G1493" s="194">
        <v>20001</v>
      </c>
    </row>
    <row r="1494" spans="1:7" ht="15" x14ac:dyDescent="0.25">
      <c r="A1494" s="191">
        <v>44638</v>
      </c>
      <c r="B1494" s="192">
        <v>5393</v>
      </c>
      <c r="C1494" s="47" t="s">
        <v>9</v>
      </c>
      <c r="D1494" s="48" t="s">
        <v>1024</v>
      </c>
      <c r="E1494" s="193">
        <v>21240</v>
      </c>
      <c r="F1494" s="194">
        <v>1239</v>
      </c>
      <c r="G1494" s="194">
        <v>20001</v>
      </c>
    </row>
    <row r="1495" spans="1:7" ht="15" x14ac:dyDescent="0.25">
      <c r="A1495" s="191">
        <v>44638</v>
      </c>
      <c r="B1495" s="192">
        <v>5394</v>
      </c>
      <c r="C1495" s="47" t="s">
        <v>9</v>
      </c>
      <c r="D1495" s="48" t="s">
        <v>1024</v>
      </c>
      <c r="E1495" s="193">
        <v>21240</v>
      </c>
      <c r="F1495" s="194">
        <v>1239</v>
      </c>
      <c r="G1495" s="194">
        <v>20001</v>
      </c>
    </row>
    <row r="1496" spans="1:7" ht="15" x14ac:dyDescent="0.25">
      <c r="A1496" s="191">
        <v>44638</v>
      </c>
      <c r="B1496" s="192">
        <v>5395</v>
      </c>
      <c r="C1496" s="47" t="s">
        <v>9</v>
      </c>
      <c r="D1496" s="48" t="s">
        <v>1023</v>
      </c>
      <c r="E1496" s="193">
        <v>21240</v>
      </c>
      <c r="F1496" s="194">
        <v>1239</v>
      </c>
      <c r="G1496" s="194">
        <v>20001</v>
      </c>
    </row>
    <row r="1497" spans="1:7" ht="15" x14ac:dyDescent="0.25">
      <c r="A1497" s="191">
        <v>44638</v>
      </c>
      <c r="B1497" s="192">
        <v>5418</v>
      </c>
      <c r="C1497" s="47" t="s">
        <v>9</v>
      </c>
      <c r="D1497" s="48" t="s">
        <v>1025</v>
      </c>
      <c r="E1497" s="193">
        <v>12980</v>
      </c>
      <c r="F1497" s="194">
        <v>1514.3333333333335</v>
      </c>
      <c r="G1497" s="194">
        <v>11465.666666666666</v>
      </c>
    </row>
    <row r="1498" spans="1:7" ht="15" x14ac:dyDescent="0.25">
      <c r="A1498" s="191">
        <v>44638</v>
      </c>
      <c r="B1498" s="192">
        <v>5396</v>
      </c>
      <c r="C1498" s="47" t="s">
        <v>9</v>
      </c>
      <c r="D1498" s="48" t="s">
        <v>1026</v>
      </c>
      <c r="E1498" s="193">
        <v>9440</v>
      </c>
      <c r="F1498" s="194">
        <v>1101.3333333333335</v>
      </c>
      <c r="G1498" s="194">
        <v>8338.6666666666661</v>
      </c>
    </row>
    <row r="1499" spans="1:7" ht="15" x14ac:dyDescent="0.25">
      <c r="A1499" s="191">
        <v>44638</v>
      </c>
      <c r="B1499" s="192">
        <v>5419</v>
      </c>
      <c r="C1499" s="47" t="s">
        <v>9</v>
      </c>
      <c r="D1499" s="48" t="s">
        <v>1027</v>
      </c>
      <c r="E1499" s="193">
        <v>23600</v>
      </c>
      <c r="F1499" s="194">
        <v>1376.6666666666665</v>
      </c>
      <c r="G1499" s="194">
        <v>22223.333333333332</v>
      </c>
    </row>
    <row r="1500" spans="1:7" ht="15" x14ac:dyDescent="0.25">
      <c r="A1500" s="191">
        <v>44638</v>
      </c>
      <c r="B1500" s="192">
        <v>5438</v>
      </c>
      <c r="C1500" s="47" t="s">
        <v>9</v>
      </c>
      <c r="D1500" s="48" t="s">
        <v>1028</v>
      </c>
      <c r="E1500" s="193">
        <v>23600</v>
      </c>
      <c r="F1500" s="194">
        <v>1376.6666666666665</v>
      </c>
      <c r="G1500" s="194">
        <v>22223.333333333332</v>
      </c>
    </row>
    <row r="1501" spans="1:7" ht="15" x14ac:dyDescent="0.25">
      <c r="A1501" s="191">
        <v>44638</v>
      </c>
      <c r="B1501" s="192">
        <v>5420</v>
      </c>
      <c r="C1501" s="47" t="s">
        <v>9</v>
      </c>
      <c r="D1501" s="48" t="s">
        <v>1029</v>
      </c>
      <c r="E1501" s="193">
        <v>43660</v>
      </c>
      <c r="F1501" s="194">
        <v>2546.833333333333</v>
      </c>
      <c r="G1501" s="194">
        <v>41113.166666666664</v>
      </c>
    </row>
    <row r="1502" spans="1:7" ht="15" x14ac:dyDescent="0.25">
      <c r="A1502" s="191">
        <v>44638</v>
      </c>
      <c r="B1502" s="192">
        <v>5421</v>
      </c>
      <c r="C1502" s="47" t="s">
        <v>9</v>
      </c>
      <c r="D1502" s="48" t="s">
        <v>1030</v>
      </c>
      <c r="E1502" s="193">
        <v>43660</v>
      </c>
      <c r="F1502" s="194">
        <v>2546.833333333333</v>
      </c>
      <c r="G1502" s="194">
        <v>41113.166666666664</v>
      </c>
    </row>
    <row r="1503" spans="1:7" ht="15" x14ac:dyDescent="0.25">
      <c r="A1503" s="191">
        <v>44638</v>
      </c>
      <c r="B1503" s="192">
        <v>5422</v>
      </c>
      <c r="C1503" s="47" t="s">
        <v>9</v>
      </c>
      <c r="D1503" s="48" t="s">
        <v>1030</v>
      </c>
      <c r="E1503" s="193">
        <v>43660</v>
      </c>
      <c r="F1503" s="194">
        <v>2546.833333333333</v>
      </c>
      <c r="G1503" s="194">
        <v>41113.166666666664</v>
      </c>
    </row>
    <row r="1504" spans="1:7" ht="15" x14ac:dyDescent="0.25">
      <c r="A1504" s="191">
        <v>44638</v>
      </c>
      <c r="B1504" s="192">
        <v>5423</v>
      </c>
      <c r="C1504" s="47" t="s">
        <v>9</v>
      </c>
      <c r="D1504" s="48" t="s">
        <v>1031</v>
      </c>
      <c r="E1504" s="193">
        <v>43660</v>
      </c>
      <c r="F1504" s="194">
        <v>2546.833333333333</v>
      </c>
      <c r="G1504" s="194">
        <v>41113.166666666664</v>
      </c>
    </row>
    <row r="1505" spans="1:7" ht="15" x14ac:dyDescent="0.25">
      <c r="A1505" s="191">
        <v>44638</v>
      </c>
      <c r="B1505" s="192">
        <v>5424</v>
      </c>
      <c r="C1505" s="47" t="s">
        <v>9</v>
      </c>
      <c r="D1505" s="48" t="s">
        <v>1032</v>
      </c>
      <c r="E1505" s="193">
        <v>35400</v>
      </c>
      <c r="F1505" s="194">
        <v>2065</v>
      </c>
      <c r="G1505" s="194">
        <v>33335</v>
      </c>
    </row>
    <row r="1506" spans="1:7" ht="15" x14ac:dyDescent="0.25">
      <c r="A1506" s="191">
        <v>44638</v>
      </c>
      <c r="B1506" s="192">
        <v>5425</v>
      </c>
      <c r="C1506" s="47" t="s">
        <v>9</v>
      </c>
      <c r="D1506" s="48" t="s">
        <v>1032</v>
      </c>
      <c r="E1506" s="193">
        <v>35400</v>
      </c>
      <c r="F1506" s="194">
        <v>2065</v>
      </c>
      <c r="G1506" s="194">
        <v>33335</v>
      </c>
    </row>
    <row r="1507" spans="1:7" ht="15" x14ac:dyDescent="0.25">
      <c r="A1507" s="191">
        <v>44638</v>
      </c>
      <c r="B1507" s="192">
        <v>5426</v>
      </c>
      <c r="C1507" s="47" t="s">
        <v>9</v>
      </c>
      <c r="D1507" s="48" t="s">
        <v>1033</v>
      </c>
      <c r="E1507" s="193">
        <v>21240</v>
      </c>
      <c r="F1507" s="194">
        <v>1239</v>
      </c>
      <c r="G1507" s="194">
        <v>20001</v>
      </c>
    </row>
    <row r="1508" spans="1:7" ht="15" x14ac:dyDescent="0.25">
      <c r="A1508" s="191">
        <v>44638</v>
      </c>
      <c r="B1508" s="192">
        <v>5427</v>
      </c>
      <c r="C1508" s="47" t="s">
        <v>9</v>
      </c>
      <c r="D1508" s="48" t="s">
        <v>1033</v>
      </c>
      <c r="E1508" s="193">
        <v>21240</v>
      </c>
      <c r="F1508" s="194">
        <v>1239</v>
      </c>
      <c r="G1508" s="194">
        <v>20001</v>
      </c>
    </row>
    <row r="1509" spans="1:7" ht="15" x14ac:dyDescent="0.25">
      <c r="A1509" s="191">
        <v>44638</v>
      </c>
      <c r="B1509" s="192">
        <v>5428</v>
      </c>
      <c r="C1509" s="47" t="s">
        <v>9</v>
      </c>
      <c r="D1509" s="48" t="s">
        <v>1033</v>
      </c>
      <c r="E1509" s="193">
        <v>21240</v>
      </c>
      <c r="F1509" s="194">
        <v>1239</v>
      </c>
      <c r="G1509" s="194">
        <v>20001</v>
      </c>
    </row>
    <row r="1510" spans="1:7" ht="15" x14ac:dyDescent="0.25">
      <c r="A1510" s="191">
        <v>44638</v>
      </c>
      <c r="B1510" s="192">
        <v>5429</v>
      </c>
      <c r="C1510" s="47" t="s">
        <v>9</v>
      </c>
      <c r="D1510" s="48" t="s">
        <v>1033</v>
      </c>
      <c r="E1510" s="193">
        <v>21240</v>
      </c>
      <c r="F1510" s="194">
        <v>1239</v>
      </c>
      <c r="G1510" s="194">
        <v>20001</v>
      </c>
    </row>
    <row r="1511" spans="1:7" ht="15" x14ac:dyDescent="0.25">
      <c r="A1511" s="191">
        <v>44638</v>
      </c>
      <c r="B1511" s="192">
        <v>5430</v>
      </c>
      <c r="C1511" s="47" t="s">
        <v>9</v>
      </c>
      <c r="D1511" s="48" t="s">
        <v>1034</v>
      </c>
      <c r="E1511" s="193">
        <v>8260</v>
      </c>
      <c r="F1511" s="194">
        <v>481.83333333333331</v>
      </c>
      <c r="G1511" s="194">
        <v>7778.166666666667</v>
      </c>
    </row>
    <row r="1512" spans="1:7" ht="15" x14ac:dyDescent="0.25">
      <c r="A1512" s="191">
        <v>44638</v>
      </c>
      <c r="B1512" s="192">
        <v>5431</v>
      </c>
      <c r="C1512" s="47" t="s">
        <v>9</v>
      </c>
      <c r="D1512" s="48" t="s">
        <v>1034</v>
      </c>
      <c r="E1512" s="193">
        <v>8260</v>
      </c>
      <c r="F1512" s="194">
        <v>481.83333333333331</v>
      </c>
      <c r="G1512" s="194">
        <v>7778.166666666667</v>
      </c>
    </row>
    <row r="1513" spans="1:7" ht="15" x14ac:dyDescent="0.25">
      <c r="A1513" s="191">
        <v>44638</v>
      </c>
      <c r="B1513" s="192">
        <v>5432</v>
      </c>
      <c r="C1513" s="47" t="s">
        <v>9</v>
      </c>
      <c r="D1513" s="48" t="s">
        <v>1035</v>
      </c>
      <c r="E1513" s="193">
        <v>8260</v>
      </c>
      <c r="F1513" s="194">
        <v>481.83333333333331</v>
      </c>
      <c r="G1513" s="194">
        <v>7778.166666666667</v>
      </c>
    </row>
    <row r="1514" spans="1:7" ht="15" x14ac:dyDescent="0.25">
      <c r="A1514" s="191">
        <v>44638</v>
      </c>
      <c r="B1514" s="192">
        <v>5433</v>
      </c>
      <c r="C1514" s="47" t="s">
        <v>9</v>
      </c>
      <c r="D1514" s="48" t="s">
        <v>1036</v>
      </c>
      <c r="E1514" s="193">
        <v>8260</v>
      </c>
      <c r="F1514" s="194">
        <v>481.83333333333331</v>
      </c>
      <c r="G1514" s="194">
        <v>7778.166666666667</v>
      </c>
    </row>
    <row r="1515" spans="1:7" ht="15" x14ac:dyDescent="0.25">
      <c r="A1515" s="191">
        <v>44638</v>
      </c>
      <c r="B1515" s="192">
        <v>5434</v>
      </c>
      <c r="C1515" s="47" t="s">
        <v>9</v>
      </c>
      <c r="D1515" s="48" t="s">
        <v>1037</v>
      </c>
      <c r="E1515" s="193">
        <v>14160</v>
      </c>
      <c r="F1515" s="194">
        <v>826</v>
      </c>
      <c r="G1515" s="194">
        <v>13334</v>
      </c>
    </row>
    <row r="1516" spans="1:7" ht="15" x14ac:dyDescent="0.25">
      <c r="A1516" s="191">
        <v>44638</v>
      </c>
      <c r="B1516" s="192">
        <v>5435</v>
      </c>
      <c r="C1516" s="47" t="s">
        <v>9</v>
      </c>
      <c r="D1516" s="48" t="s">
        <v>1037</v>
      </c>
      <c r="E1516" s="193">
        <v>14160</v>
      </c>
      <c r="F1516" s="194">
        <v>826</v>
      </c>
      <c r="G1516" s="194">
        <v>13334</v>
      </c>
    </row>
    <row r="1517" spans="1:7" ht="15" x14ac:dyDescent="0.25">
      <c r="A1517" s="191">
        <v>44638</v>
      </c>
      <c r="B1517" s="192">
        <v>5436</v>
      </c>
      <c r="C1517" s="47" t="s">
        <v>9</v>
      </c>
      <c r="D1517" s="48" t="s">
        <v>1037</v>
      </c>
      <c r="E1517" s="193">
        <v>14160</v>
      </c>
      <c r="F1517" s="194">
        <v>826</v>
      </c>
      <c r="G1517" s="194">
        <v>13334</v>
      </c>
    </row>
    <row r="1518" spans="1:7" ht="15" x14ac:dyDescent="0.25">
      <c r="A1518" s="191">
        <v>44638</v>
      </c>
      <c r="B1518" s="192">
        <v>5437</v>
      </c>
      <c r="C1518" s="47" t="s">
        <v>9</v>
      </c>
      <c r="D1518" s="48" t="s">
        <v>1037</v>
      </c>
      <c r="E1518" s="193">
        <v>14160</v>
      </c>
      <c r="F1518" s="194">
        <v>826</v>
      </c>
      <c r="G1518" s="194">
        <v>13334</v>
      </c>
    </row>
    <row r="1519" spans="1:7" ht="15" x14ac:dyDescent="0.25">
      <c r="A1519" s="191">
        <v>44638</v>
      </c>
      <c r="B1519" s="192">
        <v>5416</v>
      </c>
      <c r="C1519" s="47" t="s">
        <v>9</v>
      </c>
      <c r="D1519" s="48" t="s">
        <v>1038</v>
      </c>
      <c r="E1519" s="193">
        <v>28320</v>
      </c>
      <c r="F1519" s="194">
        <v>1652</v>
      </c>
      <c r="G1519" s="194">
        <v>26668</v>
      </c>
    </row>
    <row r="1520" spans="1:7" ht="15" x14ac:dyDescent="0.25">
      <c r="A1520" s="191">
        <v>44638</v>
      </c>
      <c r="B1520" s="192">
        <v>5408</v>
      </c>
      <c r="C1520" s="47" t="s">
        <v>9</v>
      </c>
      <c r="D1520" s="48" t="s">
        <v>1039</v>
      </c>
      <c r="E1520" s="193">
        <v>41300</v>
      </c>
      <c r="F1520" s="194">
        <v>2409.166666666667</v>
      </c>
      <c r="G1520" s="194">
        <v>38890.833333333336</v>
      </c>
    </row>
    <row r="1521" spans="1:7" ht="15" x14ac:dyDescent="0.25">
      <c r="A1521" s="191">
        <v>44638</v>
      </c>
      <c r="B1521" s="192">
        <v>5409</v>
      </c>
      <c r="C1521" s="47" t="s">
        <v>9</v>
      </c>
      <c r="D1521" s="48" t="s">
        <v>1039</v>
      </c>
      <c r="E1521" s="193">
        <v>41300</v>
      </c>
      <c r="F1521" s="194">
        <v>2409.166666666667</v>
      </c>
      <c r="G1521" s="194">
        <v>38890.833333333336</v>
      </c>
    </row>
    <row r="1522" spans="1:7" ht="15" x14ac:dyDescent="0.25">
      <c r="A1522" s="191">
        <v>44638</v>
      </c>
      <c r="B1522" s="192">
        <v>5410</v>
      </c>
      <c r="C1522" s="47" t="s">
        <v>9</v>
      </c>
      <c r="D1522" s="48" t="s">
        <v>1040</v>
      </c>
      <c r="E1522" s="193">
        <v>41300</v>
      </c>
      <c r="F1522" s="194">
        <v>2409.166666666667</v>
      </c>
      <c r="G1522" s="194">
        <v>38890.833333333336</v>
      </c>
    </row>
    <row r="1523" spans="1:7" ht="15" x14ac:dyDescent="0.25">
      <c r="A1523" s="191">
        <v>44638</v>
      </c>
      <c r="B1523" s="192">
        <v>5417</v>
      </c>
      <c r="C1523" s="47" t="s">
        <v>9</v>
      </c>
      <c r="D1523" s="48" t="s">
        <v>1041</v>
      </c>
      <c r="E1523" s="193">
        <v>15340</v>
      </c>
      <c r="F1523" s="194">
        <v>894.83333333333326</v>
      </c>
      <c r="G1523" s="194">
        <v>14445.166666666666</v>
      </c>
    </row>
    <row r="1524" spans="1:7" ht="15" x14ac:dyDescent="0.25">
      <c r="A1524" s="191">
        <v>44638</v>
      </c>
      <c r="B1524" s="192">
        <v>5403</v>
      </c>
      <c r="C1524" s="47" t="s">
        <v>9</v>
      </c>
      <c r="D1524" s="48" t="s">
        <v>1042</v>
      </c>
      <c r="E1524" s="193">
        <v>11564</v>
      </c>
      <c r="F1524" s="194">
        <v>674.56666666666672</v>
      </c>
      <c r="G1524" s="194">
        <v>10889.433333333332</v>
      </c>
    </row>
    <row r="1525" spans="1:7" ht="15" x14ac:dyDescent="0.25">
      <c r="A1525" s="191">
        <v>44638</v>
      </c>
      <c r="B1525" s="192">
        <v>5404</v>
      </c>
      <c r="C1525" s="47" t="s">
        <v>9</v>
      </c>
      <c r="D1525" s="48" t="s">
        <v>1043</v>
      </c>
      <c r="E1525" s="193">
        <v>11564</v>
      </c>
      <c r="F1525" s="194">
        <v>674.56666666666672</v>
      </c>
      <c r="G1525" s="194">
        <v>10889.433333333332</v>
      </c>
    </row>
    <row r="1526" spans="1:7" ht="15" x14ac:dyDescent="0.25">
      <c r="A1526" s="191">
        <v>44638</v>
      </c>
      <c r="B1526" s="192">
        <v>5405</v>
      </c>
      <c r="C1526" s="47" t="s">
        <v>9</v>
      </c>
      <c r="D1526" s="48" t="s">
        <v>1042</v>
      </c>
      <c r="E1526" s="193">
        <v>11564</v>
      </c>
      <c r="F1526" s="194">
        <v>674.56666666666672</v>
      </c>
      <c r="G1526" s="194">
        <v>10889.433333333332</v>
      </c>
    </row>
    <row r="1527" spans="1:7" ht="15" x14ac:dyDescent="0.25">
      <c r="A1527" s="191">
        <v>44638</v>
      </c>
      <c r="B1527" s="192">
        <v>5406</v>
      </c>
      <c r="C1527" s="47" t="s">
        <v>9</v>
      </c>
      <c r="D1527" s="48" t="s">
        <v>1042</v>
      </c>
      <c r="E1527" s="193">
        <v>11564</v>
      </c>
      <c r="F1527" s="194">
        <v>674.56666666666672</v>
      </c>
      <c r="G1527" s="194">
        <v>10889.433333333332</v>
      </c>
    </row>
    <row r="1528" spans="1:7" ht="15" x14ac:dyDescent="0.25">
      <c r="A1528" s="191">
        <v>44638</v>
      </c>
      <c r="B1528" s="192">
        <v>5407</v>
      </c>
      <c r="C1528" s="47" t="s">
        <v>9</v>
      </c>
      <c r="D1528" s="48" t="s">
        <v>1042</v>
      </c>
      <c r="E1528" s="193">
        <v>11564</v>
      </c>
      <c r="F1528" s="194">
        <v>674.56666666666672</v>
      </c>
      <c r="G1528" s="194">
        <v>10889.433333333332</v>
      </c>
    </row>
    <row r="1529" spans="1:7" ht="15" x14ac:dyDescent="0.25">
      <c r="A1529" s="191">
        <v>44638</v>
      </c>
      <c r="B1529" s="192">
        <v>5397</v>
      </c>
      <c r="C1529" s="47" t="s">
        <v>9</v>
      </c>
      <c r="D1529" s="48" t="s">
        <v>1044</v>
      </c>
      <c r="E1529" s="193">
        <v>25960</v>
      </c>
      <c r="F1529" s="194">
        <v>1514.3333333333335</v>
      </c>
      <c r="G1529" s="194">
        <v>24445.666666666668</v>
      </c>
    </row>
    <row r="1530" spans="1:7" ht="15" x14ac:dyDescent="0.25">
      <c r="A1530" s="191">
        <v>44638</v>
      </c>
      <c r="B1530" s="192">
        <v>5398</v>
      </c>
      <c r="C1530" s="47" t="s">
        <v>9</v>
      </c>
      <c r="D1530" s="48" t="s">
        <v>1044</v>
      </c>
      <c r="E1530" s="193">
        <v>25960</v>
      </c>
      <c r="F1530" s="194">
        <v>1514.3333333333335</v>
      </c>
      <c r="G1530" s="194">
        <v>24445.666666666668</v>
      </c>
    </row>
    <row r="1531" spans="1:7" ht="15" x14ac:dyDescent="0.25">
      <c r="A1531" s="191">
        <v>44638</v>
      </c>
      <c r="B1531" s="192">
        <v>5399</v>
      </c>
      <c r="C1531" s="47" t="s">
        <v>9</v>
      </c>
      <c r="D1531" s="48" t="s">
        <v>1044</v>
      </c>
      <c r="E1531" s="193">
        <v>25960</v>
      </c>
      <c r="F1531" s="194">
        <v>1514.3333333333335</v>
      </c>
      <c r="G1531" s="194">
        <v>24445.666666666668</v>
      </c>
    </row>
    <row r="1532" spans="1:7" ht="15" x14ac:dyDescent="0.25">
      <c r="A1532" s="191">
        <v>44638</v>
      </c>
      <c r="B1532" s="192">
        <v>5400</v>
      </c>
      <c r="C1532" s="47" t="s">
        <v>9</v>
      </c>
      <c r="D1532" s="48" t="s">
        <v>1044</v>
      </c>
      <c r="E1532" s="193">
        <v>25960</v>
      </c>
      <c r="F1532" s="194">
        <v>1514.3333333333335</v>
      </c>
      <c r="G1532" s="194">
        <v>24445.666666666668</v>
      </c>
    </row>
    <row r="1533" spans="1:7" ht="15" x14ac:dyDescent="0.25">
      <c r="A1533" s="191">
        <v>44638</v>
      </c>
      <c r="B1533" s="192">
        <v>5401</v>
      </c>
      <c r="C1533" s="47" t="s">
        <v>9</v>
      </c>
      <c r="D1533" s="48" t="s">
        <v>1045</v>
      </c>
      <c r="E1533" s="193">
        <v>30680</v>
      </c>
      <c r="F1533" s="194">
        <v>1789.6666666666665</v>
      </c>
      <c r="G1533" s="194">
        <v>28890.333333333332</v>
      </c>
    </row>
    <row r="1534" spans="1:7" ht="15" x14ac:dyDescent="0.25">
      <c r="A1534" s="191">
        <v>44638</v>
      </c>
      <c r="B1534" s="192">
        <v>5402</v>
      </c>
      <c r="C1534" s="47" t="s">
        <v>9</v>
      </c>
      <c r="D1534" s="48" t="s">
        <v>1046</v>
      </c>
      <c r="E1534" s="193">
        <v>30680</v>
      </c>
      <c r="F1534" s="194">
        <v>1789.6666666666665</v>
      </c>
      <c r="G1534" s="194">
        <v>28890.333333333332</v>
      </c>
    </row>
    <row r="1535" spans="1:7" ht="15" x14ac:dyDescent="0.25">
      <c r="A1535" s="191">
        <v>44552</v>
      </c>
      <c r="B1535" s="192">
        <v>5379</v>
      </c>
      <c r="C1535" s="47" t="s">
        <v>9</v>
      </c>
      <c r="D1535" s="48" t="s">
        <v>1047</v>
      </c>
      <c r="E1535" s="193">
        <v>962999.99</v>
      </c>
      <c r="F1535" s="194">
        <v>80249.999166666661</v>
      </c>
      <c r="G1535" s="194">
        <v>882749.99083333334</v>
      </c>
    </row>
    <row r="1536" spans="1:7" ht="15" x14ac:dyDescent="0.25">
      <c r="A1536" s="191"/>
      <c r="B1536" s="192"/>
      <c r="C1536" s="47"/>
      <c r="D1536" s="48"/>
      <c r="E1536" s="193"/>
      <c r="F1536" s="194"/>
      <c r="G1536" s="194"/>
    </row>
    <row r="1537" spans="1:7" x14ac:dyDescent="0.25">
      <c r="A1537" s="184" t="s">
        <v>31</v>
      </c>
      <c r="B1537" s="212" t="s">
        <v>1107</v>
      </c>
      <c r="C1537" s="212"/>
      <c r="D1537" s="212"/>
      <c r="E1537" s="185"/>
      <c r="F1537" s="185"/>
      <c r="G1537" s="186"/>
    </row>
    <row r="1538" spans="1:7" ht="12.75" x14ac:dyDescent="0.2">
      <c r="A1538" s="215" t="s">
        <v>1</v>
      </c>
      <c r="B1538" s="215"/>
      <c r="C1538" s="215"/>
      <c r="D1538" s="215"/>
      <c r="E1538" s="215"/>
      <c r="F1538" s="215"/>
      <c r="G1538" s="215"/>
    </row>
    <row r="1539" spans="1:7" ht="30" x14ac:dyDescent="0.2">
      <c r="A1539" s="187" t="s">
        <v>2</v>
      </c>
      <c r="B1539" s="188" t="s">
        <v>3</v>
      </c>
      <c r="C1539" s="30" t="s">
        <v>4</v>
      </c>
      <c r="D1539" s="29" t="s">
        <v>5</v>
      </c>
      <c r="E1539" s="189" t="s">
        <v>6</v>
      </c>
      <c r="F1539" s="190" t="s">
        <v>7</v>
      </c>
      <c r="G1539" s="190" t="s">
        <v>8</v>
      </c>
    </row>
    <row r="1540" spans="1:7" ht="15" x14ac:dyDescent="0.25">
      <c r="A1540" s="191">
        <v>40089</v>
      </c>
      <c r="B1540" s="192">
        <v>1546</v>
      </c>
      <c r="C1540" s="47" t="s">
        <v>9</v>
      </c>
      <c r="D1540" s="48" t="s">
        <v>1049</v>
      </c>
      <c r="E1540" s="193">
        <v>1</v>
      </c>
      <c r="F1540" s="194">
        <v>0</v>
      </c>
      <c r="G1540" s="194">
        <v>1</v>
      </c>
    </row>
    <row r="1541" spans="1:7" ht="15" x14ac:dyDescent="0.25">
      <c r="A1541" s="191">
        <v>42024</v>
      </c>
      <c r="B1541" s="192">
        <v>3339</v>
      </c>
      <c r="C1541" s="47" t="s">
        <v>9</v>
      </c>
      <c r="D1541" s="48" t="s">
        <v>1050</v>
      </c>
      <c r="E1541" s="193">
        <v>37295.760000000002</v>
      </c>
      <c r="F1541" s="194">
        <v>37294.76</v>
      </c>
      <c r="G1541" s="194">
        <v>1</v>
      </c>
    </row>
    <row r="1542" spans="1:7" ht="15" x14ac:dyDescent="0.25">
      <c r="A1542" s="191">
        <v>42552</v>
      </c>
      <c r="B1542" s="192">
        <v>4621</v>
      </c>
      <c r="C1542" s="47" t="s">
        <v>9</v>
      </c>
      <c r="D1542" s="48" t="s">
        <v>1051</v>
      </c>
      <c r="E1542" s="193">
        <v>1</v>
      </c>
      <c r="F1542" s="194">
        <v>0</v>
      </c>
      <c r="G1542" s="194">
        <v>1</v>
      </c>
    </row>
    <row r="1543" spans="1:7" ht="15" x14ac:dyDescent="0.25">
      <c r="A1543" s="191">
        <v>42024</v>
      </c>
      <c r="B1543" s="192">
        <v>3341</v>
      </c>
      <c r="C1543" s="47" t="s">
        <v>9</v>
      </c>
      <c r="D1543" s="48" t="s">
        <v>1052</v>
      </c>
      <c r="E1543" s="193">
        <v>300</v>
      </c>
      <c r="F1543" s="194">
        <v>299</v>
      </c>
      <c r="G1543" s="194">
        <v>1</v>
      </c>
    </row>
    <row r="1544" spans="1:7" ht="15" x14ac:dyDescent="0.25">
      <c r="A1544" s="191">
        <v>42552</v>
      </c>
      <c r="B1544" s="192">
        <v>3934</v>
      </c>
      <c r="C1544" s="47" t="s">
        <v>9</v>
      </c>
      <c r="D1544" s="48" t="s">
        <v>1053</v>
      </c>
      <c r="E1544" s="193">
        <v>1</v>
      </c>
      <c r="F1544" s="194">
        <v>0</v>
      </c>
      <c r="G1544" s="194">
        <v>1</v>
      </c>
    </row>
    <row r="1545" spans="1:7" ht="15" x14ac:dyDescent="0.25">
      <c r="A1545" s="191">
        <v>41381</v>
      </c>
      <c r="B1545" s="192">
        <v>2998</v>
      </c>
      <c r="C1545" s="47" t="s">
        <v>9</v>
      </c>
      <c r="D1545" s="48" t="s">
        <v>1054</v>
      </c>
      <c r="E1545" s="193">
        <v>180540.05</v>
      </c>
      <c r="F1545" s="194">
        <v>171513.04749999999</v>
      </c>
      <c r="G1545" s="194">
        <v>9027.0025000000023</v>
      </c>
    </row>
    <row r="1546" spans="1:7" ht="15" x14ac:dyDescent="0.25">
      <c r="A1546" s="191"/>
      <c r="B1546" s="192">
        <v>2258</v>
      </c>
      <c r="C1546" s="47" t="s">
        <v>9</v>
      </c>
      <c r="D1546" s="48" t="s">
        <v>1055</v>
      </c>
      <c r="E1546" s="193" t="s">
        <v>9</v>
      </c>
      <c r="F1546" s="194"/>
      <c r="G1546" s="194"/>
    </row>
    <row r="1547" spans="1:7" ht="15" x14ac:dyDescent="0.25">
      <c r="A1547" s="191">
        <v>38652</v>
      </c>
      <c r="B1547" s="192">
        <v>2259</v>
      </c>
      <c r="C1547" s="47" t="s">
        <v>9</v>
      </c>
      <c r="D1547" s="48" t="s">
        <v>1056</v>
      </c>
      <c r="E1547" s="193">
        <v>225000</v>
      </c>
      <c r="F1547" s="194">
        <v>224999</v>
      </c>
      <c r="G1547" s="194">
        <v>1</v>
      </c>
    </row>
    <row r="1548" spans="1:7" ht="15" x14ac:dyDescent="0.25">
      <c r="A1548" s="191">
        <v>42735</v>
      </c>
      <c r="B1548" s="192">
        <v>4448</v>
      </c>
      <c r="C1548" s="47" t="s">
        <v>9</v>
      </c>
      <c r="D1548" s="48" t="s">
        <v>1057</v>
      </c>
      <c r="E1548" s="193">
        <v>1</v>
      </c>
      <c r="F1548" s="194">
        <v>0</v>
      </c>
      <c r="G1548" s="194">
        <v>1</v>
      </c>
    </row>
    <row r="1549" spans="1:7" ht="15" x14ac:dyDescent="0.25">
      <c r="A1549" s="191">
        <v>39882</v>
      </c>
      <c r="B1549" s="192">
        <v>1545</v>
      </c>
      <c r="C1549" s="47" t="s">
        <v>9</v>
      </c>
      <c r="D1549" s="48" t="s">
        <v>1058</v>
      </c>
      <c r="E1549" s="193">
        <v>1</v>
      </c>
      <c r="F1549" s="194">
        <v>0</v>
      </c>
      <c r="G1549" s="194">
        <v>1</v>
      </c>
    </row>
    <row r="1550" spans="1:7" ht="15" x14ac:dyDescent="0.25">
      <c r="A1550" s="191">
        <v>42027</v>
      </c>
      <c r="B1550" s="192">
        <v>3321</v>
      </c>
      <c r="C1550" s="47" t="s">
        <v>9</v>
      </c>
      <c r="D1550" s="48" t="s">
        <v>1059</v>
      </c>
      <c r="E1550" s="193">
        <v>2124</v>
      </c>
      <c r="F1550" s="194">
        <v>2123</v>
      </c>
      <c r="G1550" s="194">
        <v>1</v>
      </c>
    </row>
    <row r="1551" spans="1:7" ht="15" x14ac:dyDescent="0.25">
      <c r="A1551" s="191">
        <v>41240</v>
      </c>
      <c r="B1551" s="192">
        <v>2952</v>
      </c>
      <c r="C1551" s="47" t="s">
        <v>9</v>
      </c>
      <c r="D1551" s="48" t="s">
        <v>1060</v>
      </c>
      <c r="E1551" s="193">
        <v>33995.01</v>
      </c>
      <c r="F1551" s="194">
        <v>33711.718250000005</v>
      </c>
      <c r="G1551" s="194">
        <v>283.29174999999668</v>
      </c>
    </row>
    <row r="1552" spans="1:7" ht="15" x14ac:dyDescent="0.25">
      <c r="A1552" s="191">
        <v>40836</v>
      </c>
      <c r="B1552" s="192">
        <v>4791</v>
      </c>
      <c r="C1552" s="47" t="s">
        <v>9</v>
      </c>
      <c r="D1552" s="48" t="s">
        <v>1061</v>
      </c>
      <c r="E1552" s="193">
        <v>5260.48</v>
      </c>
      <c r="F1552" s="194">
        <v>5258.48</v>
      </c>
      <c r="G1552" s="194">
        <v>1</v>
      </c>
    </row>
    <row r="1553" spans="1:7" ht="15" x14ac:dyDescent="0.25">
      <c r="A1553" s="191">
        <v>39279</v>
      </c>
      <c r="B1553" s="192">
        <v>1551</v>
      </c>
      <c r="C1553" s="47" t="s">
        <v>9</v>
      </c>
      <c r="D1553" s="48" t="s">
        <v>1062</v>
      </c>
      <c r="E1553" s="193">
        <v>4872</v>
      </c>
      <c r="F1553" s="194">
        <v>4871</v>
      </c>
      <c r="G1553" s="194">
        <v>1</v>
      </c>
    </row>
    <row r="1554" spans="1:7" ht="15" x14ac:dyDescent="0.25">
      <c r="A1554" s="191">
        <v>39279</v>
      </c>
      <c r="B1554" s="192">
        <v>1530</v>
      </c>
      <c r="C1554" s="47" t="s">
        <v>9</v>
      </c>
      <c r="D1554" s="48" t="s">
        <v>1063</v>
      </c>
      <c r="E1554" s="193">
        <v>10208</v>
      </c>
      <c r="F1554" s="194">
        <v>10207</v>
      </c>
      <c r="G1554" s="194">
        <v>1</v>
      </c>
    </row>
    <row r="1555" spans="1:7" ht="15" x14ac:dyDescent="0.25">
      <c r="A1555" s="191">
        <v>41240</v>
      </c>
      <c r="B1555" s="192">
        <v>2951</v>
      </c>
      <c r="C1555" s="47" t="s">
        <v>9</v>
      </c>
      <c r="D1555" s="48" t="s">
        <v>1064</v>
      </c>
      <c r="E1555" s="193">
        <v>6295</v>
      </c>
      <c r="F1555" s="194">
        <v>6242.541666666667</v>
      </c>
      <c r="G1555" s="194">
        <v>52.45833333333303</v>
      </c>
    </row>
    <row r="1556" spans="1:7" ht="15" x14ac:dyDescent="0.25">
      <c r="A1556" s="191">
        <v>43524</v>
      </c>
      <c r="B1556" s="192">
        <v>5161</v>
      </c>
      <c r="C1556" s="47" t="s">
        <v>9</v>
      </c>
      <c r="D1556" s="48" t="s">
        <v>1065</v>
      </c>
      <c r="E1556" s="193">
        <v>10285</v>
      </c>
      <c r="F1556" s="194">
        <v>3771.1666666666665</v>
      </c>
      <c r="G1556" s="194">
        <v>6513.8333333333339</v>
      </c>
    </row>
    <row r="1557" spans="1:7" ht="15" x14ac:dyDescent="0.25">
      <c r="A1557" s="191">
        <v>42024</v>
      </c>
      <c r="B1557" s="192">
        <v>3322</v>
      </c>
      <c r="C1557" s="47" t="s">
        <v>9</v>
      </c>
      <c r="D1557" s="48" t="s">
        <v>1066</v>
      </c>
      <c r="E1557" s="193">
        <v>17490</v>
      </c>
      <c r="F1557" s="194">
        <v>13554.75</v>
      </c>
      <c r="G1557" s="194">
        <v>3935.25</v>
      </c>
    </row>
    <row r="1558" spans="1:7" ht="15" x14ac:dyDescent="0.25">
      <c r="A1558" s="191">
        <v>42922</v>
      </c>
      <c r="B1558" s="192">
        <v>4723</v>
      </c>
      <c r="C1558" s="47" t="s">
        <v>9</v>
      </c>
      <c r="D1558" s="48" t="s">
        <v>1067</v>
      </c>
      <c r="E1558" s="193">
        <v>30999.99</v>
      </c>
      <c r="F1558" s="194">
        <v>16274.994750000002</v>
      </c>
      <c r="G1558" s="194">
        <v>14724.99525</v>
      </c>
    </row>
    <row r="1559" spans="1:7" ht="15" x14ac:dyDescent="0.25">
      <c r="A1559" s="191">
        <v>39205</v>
      </c>
      <c r="B1559" s="192">
        <v>1542</v>
      </c>
      <c r="C1559" s="47" t="s">
        <v>9</v>
      </c>
      <c r="D1559" s="48" t="s">
        <v>1068</v>
      </c>
      <c r="E1559" s="193">
        <v>3841</v>
      </c>
      <c r="F1559" s="194">
        <v>3840</v>
      </c>
      <c r="G1559" s="194">
        <v>1</v>
      </c>
    </row>
    <row r="1560" spans="1:7" ht="15" x14ac:dyDescent="0.25">
      <c r="A1560" s="191">
        <v>41466</v>
      </c>
      <c r="B1560" s="192">
        <v>3130</v>
      </c>
      <c r="C1560" s="47" t="s">
        <v>9</v>
      </c>
      <c r="D1560" s="48" t="s">
        <v>1069</v>
      </c>
      <c r="E1560" s="193">
        <v>16142.4</v>
      </c>
      <c r="F1560" s="194">
        <v>14931.720000000001</v>
      </c>
      <c r="G1560" s="194">
        <v>1210.6799999999985</v>
      </c>
    </row>
    <row r="1561" spans="1:7" ht="15" x14ac:dyDescent="0.25">
      <c r="A1561" s="191">
        <v>42340</v>
      </c>
      <c r="B1561" s="192">
        <v>3924</v>
      </c>
      <c r="C1561" s="47" t="s">
        <v>9</v>
      </c>
      <c r="D1561" s="48" t="s">
        <v>1070</v>
      </c>
      <c r="E1561" s="193">
        <v>19470</v>
      </c>
      <c r="F1561" s="194">
        <v>13304.5</v>
      </c>
      <c r="G1561" s="194">
        <v>6165.5</v>
      </c>
    </row>
    <row r="1562" spans="1:7" ht="15" x14ac:dyDescent="0.25">
      <c r="A1562" s="191">
        <v>42242</v>
      </c>
      <c r="B1562" s="192">
        <v>3834</v>
      </c>
      <c r="C1562" s="47" t="s">
        <v>9</v>
      </c>
      <c r="D1562" s="48" t="s">
        <v>1071</v>
      </c>
      <c r="E1562" s="193">
        <v>11811.8</v>
      </c>
      <c r="F1562" s="194">
        <v>8465.123333333333</v>
      </c>
      <c r="G1562" s="194">
        <v>3346.6766666666663</v>
      </c>
    </row>
    <row r="1563" spans="1:7" ht="15" x14ac:dyDescent="0.25">
      <c r="A1563" s="191">
        <v>42027</v>
      </c>
      <c r="B1563" s="192">
        <v>3320</v>
      </c>
      <c r="C1563" s="47" t="s">
        <v>9</v>
      </c>
      <c r="D1563" s="48" t="s">
        <v>1072</v>
      </c>
      <c r="E1563" s="193">
        <v>1557.6</v>
      </c>
      <c r="F1563" s="194">
        <v>1207.1399999999999</v>
      </c>
      <c r="G1563" s="194">
        <v>350.46000000000004</v>
      </c>
    </row>
    <row r="1564" spans="1:7" ht="15" x14ac:dyDescent="0.25">
      <c r="A1564" s="191">
        <v>41735</v>
      </c>
      <c r="B1564" s="192">
        <v>3171</v>
      </c>
      <c r="C1564" s="47" t="s">
        <v>9</v>
      </c>
      <c r="D1564" s="48" t="s">
        <v>1073</v>
      </c>
      <c r="E1564" s="193">
        <v>4727.03</v>
      </c>
      <c r="F1564" s="194">
        <v>4726.03</v>
      </c>
      <c r="G1564" s="194">
        <v>1</v>
      </c>
    </row>
    <row r="1565" spans="1:7" ht="15" x14ac:dyDescent="0.25">
      <c r="A1565" s="191">
        <v>42552</v>
      </c>
      <c r="B1565" s="192">
        <v>3935</v>
      </c>
      <c r="C1565" s="47" t="s">
        <v>9</v>
      </c>
      <c r="D1565" s="48" t="s">
        <v>1074</v>
      </c>
      <c r="E1565" s="193">
        <v>1</v>
      </c>
      <c r="F1565" s="194">
        <v>0.625</v>
      </c>
      <c r="G1565" s="194">
        <v>0.375</v>
      </c>
    </row>
    <row r="1566" spans="1:7" ht="15" x14ac:dyDescent="0.25">
      <c r="A1566" s="191">
        <v>39279</v>
      </c>
      <c r="B1566" s="192">
        <v>1526</v>
      </c>
      <c r="C1566" s="47" t="s">
        <v>9</v>
      </c>
      <c r="D1566" s="48" t="s">
        <v>1075</v>
      </c>
      <c r="E1566" s="193">
        <v>8549.2000000000007</v>
      </c>
      <c r="F1566" s="194">
        <v>8548.2000000000007</v>
      </c>
      <c r="G1566" s="194">
        <v>1</v>
      </c>
    </row>
    <row r="1567" spans="1:7" ht="15" x14ac:dyDescent="0.25">
      <c r="A1567" s="191">
        <v>42027</v>
      </c>
      <c r="B1567" s="192">
        <v>3319</v>
      </c>
      <c r="C1567" s="47" t="s">
        <v>9</v>
      </c>
      <c r="D1567" s="48" t="s">
        <v>1076</v>
      </c>
      <c r="E1567" s="193">
        <v>1050.2</v>
      </c>
      <c r="F1567" s="194">
        <v>813.90499999999997</v>
      </c>
      <c r="G1567" s="194">
        <v>236.29500000000007</v>
      </c>
    </row>
    <row r="1568" spans="1:7" ht="15" x14ac:dyDescent="0.25">
      <c r="A1568" s="191">
        <v>41359</v>
      </c>
      <c r="B1568" s="192">
        <v>2973</v>
      </c>
      <c r="C1568" s="47" t="s">
        <v>9</v>
      </c>
      <c r="D1568" s="48" t="s">
        <v>1077</v>
      </c>
      <c r="E1568" s="193">
        <v>424.95</v>
      </c>
      <c r="F1568" s="194">
        <v>407.24374999999998</v>
      </c>
      <c r="G1568" s="194">
        <v>17.706250000000011</v>
      </c>
    </row>
    <row r="1569" spans="1:7" ht="15" x14ac:dyDescent="0.25">
      <c r="A1569" s="191">
        <v>42177</v>
      </c>
      <c r="B1569" s="192">
        <v>3751</v>
      </c>
      <c r="C1569" s="47" t="s">
        <v>9</v>
      </c>
      <c r="D1569" s="48" t="s">
        <v>1078</v>
      </c>
      <c r="E1569" s="193">
        <v>23616.86</v>
      </c>
      <c r="F1569" s="194">
        <v>23615.86</v>
      </c>
      <c r="G1569" s="194">
        <v>1</v>
      </c>
    </row>
    <row r="1570" spans="1:7" ht="15" x14ac:dyDescent="0.25">
      <c r="A1570" s="191">
        <v>43115</v>
      </c>
      <c r="B1570" s="192">
        <v>4822</v>
      </c>
      <c r="C1570" s="47" t="s">
        <v>9</v>
      </c>
      <c r="D1570" s="48" t="s">
        <v>1079</v>
      </c>
      <c r="E1570" s="193">
        <v>5192</v>
      </c>
      <c r="F1570" s="194">
        <v>2466.2000000000003</v>
      </c>
      <c r="G1570" s="194">
        <v>2725.7999999999997</v>
      </c>
    </row>
    <row r="1571" spans="1:7" ht="15" x14ac:dyDescent="0.25">
      <c r="A1571" s="191">
        <v>39279</v>
      </c>
      <c r="B1571" s="192">
        <v>1537</v>
      </c>
      <c r="C1571" s="47" t="s">
        <v>9</v>
      </c>
      <c r="D1571" s="48" t="s">
        <v>1080</v>
      </c>
      <c r="E1571" s="193">
        <v>2557.8000000000002</v>
      </c>
      <c r="F1571" s="194">
        <v>2556.8000000000002</v>
      </c>
      <c r="G1571" s="194">
        <v>1</v>
      </c>
    </row>
    <row r="1572" spans="1:7" ht="15" x14ac:dyDescent="0.25">
      <c r="A1572" s="191">
        <v>42242</v>
      </c>
      <c r="B1572" s="192">
        <v>3838</v>
      </c>
      <c r="C1572" s="47" t="s">
        <v>9</v>
      </c>
      <c r="D1572" s="48" t="s">
        <v>994</v>
      </c>
      <c r="E1572" s="193">
        <v>3538</v>
      </c>
      <c r="F1572" s="194">
        <v>2535.5666666666666</v>
      </c>
      <c r="G1572" s="194">
        <v>1002.4333333333334</v>
      </c>
    </row>
    <row r="1573" spans="1:7" ht="15" x14ac:dyDescent="0.25">
      <c r="A1573" s="191">
        <v>42242</v>
      </c>
      <c r="B1573" s="192">
        <v>3837</v>
      </c>
      <c r="C1573" s="47" t="s">
        <v>9</v>
      </c>
      <c r="D1573" s="48" t="s">
        <v>1081</v>
      </c>
      <c r="E1573" s="193">
        <v>3186</v>
      </c>
      <c r="F1573" s="194">
        <v>2283.3000000000002</v>
      </c>
      <c r="G1573" s="194">
        <v>902.69999999999982</v>
      </c>
    </row>
    <row r="1574" spans="1:7" ht="15" x14ac:dyDescent="0.25">
      <c r="A1574" s="191">
        <v>39240</v>
      </c>
      <c r="B1574" s="192">
        <v>1535</v>
      </c>
      <c r="C1574" s="47" t="s">
        <v>9</v>
      </c>
      <c r="D1574" s="48" t="s">
        <v>1082</v>
      </c>
      <c r="E1574" s="193">
        <v>6240</v>
      </c>
      <c r="F1574" s="194">
        <v>6239</v>
      </c>
      <c r="G1574" s="194">
        <v>1</v>
      </c>
    </row>
    <row r="1575" spans="1:7" ht="15" x14ac:dyDescent="0.25">
      <c r="A1575" s="191">
        <v>39240</v>
      </c>
      <c r="B1575" s="192">
        <v>1534</v>
      </c>
      <c r="C1575" s="47" t="s">
        <v>9</v>
      </c>
      <c r="D1575" s="48" t="s">
        <v>1083</v>
      </c>
      <c r="E1575" s="193">
        <v>16300</v>
      </c>
      <c r="F1575" s="194">
        <v>16299</v>
      </c>
      <c r="G1575" s="194">
        <v>1</v>
      </c>
    </row>
    <row r="1576" spans="1:7" ht="15" x14ac:dyDescent="0.25">
      <c r="A1576" s="191">
        <v>39240</v>
      </c>
      <c r="B1576" s="192">
        <v>1536</v>
      </c>
      <c r="C1576" s="47" t="s">
        <v>9</v>
      </c>
      <c r="D1576" s="48" t="s">
        <v>1084</v>
      </c>
      <c r="E1576" s="193">
        <v>6240</v>
      </c>
      <c r="F1576" s="194">
        <v>6239</v>
      </c>
      <c r="G1576" s="194">
        <v>1</v>
      </c>
    </row>
    <row r="1577" spans="1:7" ht="15" x14ac:dyDescent="0.25">
      <c r="A1577" s="191">
        <v>39240</v>
      </c>
      <c r="B1577" s="192">
        <v>1533</v>
      </c>
      <c r="C1577" s="47" t="s">
        <v>9</v>
      </c>
      <c r="D1577" s="48" t="s">
        <v>1085</v>
      </c>
      <c r="E1577" s="193">
        <v>16300</v>
      </c>
      <c r="F1577" s="194">
        <v>16299</v>
      </c>
      <c r="G1577" s="194">
        <v>1</v>
      </c>
    </row>
    <row r="1578" spans="1:7" ht="15" x14ac:dyDescent="0.25">
      <c r="A1578" s="191">
        <v>39279</v>
      </c>
      <c r="B1578" s="192">
        <v>1527</v>
      </c>
      <c r="C1578" s="47" t="s">
        <v>9</v>
      </c>
      <c r="D1578" s="48" t="s">
        <v>1086</v>
      </c>
      <c r="E1578" s="193">
        <v>3193.48</v>
      </c>
      <c r="F1578" s="194">
        <v>3192.48</v>
      </c>
      <c r="G1578" s="194">
        <v>1</v>
      </c>
    </row>
    <row r="1579" spans="1:7" ht="15" x14ac:dyDescent="0.25">
      <c r="A1579" s="191">
        <v>39279</v>
      </c>
      <c r="B1579" s="192">
        <v>1528</v>
      </c>
      <c r="C1579" s="47" t="s">
        <v>9</v>
      </c>
      <c r="D1579" s="48" t="s">
        <v>1086</v>
      </c>
      <c r="E1579" s="193">
        <v>3193.48</v>
      </c>
      <c r="F1579" s="194">
        <v>3192.48</v>
      </c>
      <c r="G1579" s="194">
        <v>1</v>
      </c>
    </row>
    <row r="1580" spans="1:7" ht="15" x14ac:dyDescent="0.25">
      <c r="A1580" s="191">
        <v>41855</v>
      </c>
      <c r="B1580" s="192">
        <v>3156</v>
      </c>
      <c r="C1580" s="47" t="s">
        <v>9</v>
      </c>
      <c r="D1580" s="48" t="s">
        <v>1087</v>
      </c>
      <c r="E1580" s="193">
        <v>640.74</v>
      </c>
      <c r="F1580" s="194">
        <v>523.27099999999996</v>
      </c>
      <c r="G1580" s="194">
        <v>117.46900000000005</v>
      </c>
    </row>
    <row r="1581" spans="1:7" ht="15" x14ac:dyDescent="0.25">
      <c r="A1581" s="191">
        <v>41855</v>
      </c>
      <c r="B1581" s="192">
        <v>3152</v>
      </c>
      <c r="C1581" s="47" t="s">
        <v>9</v>
      </c>
      <c r="D1581" s="48" t="s">
        <v>1087</v>
      </c>
      <c r="E1581" s="193">
        <v>640.74</v>
      </c>
      <c r="F1581" s="194">
        <v>523.27099999999996</v>
      </c>
      <c r="G1581" s="194">
        <v>117.46900000000005</v>
      </c>
    </row>
    <row r="1582" spans="1:7" ht="15" x14ac:dyDescent="0.25">
      <c r="A1582" s="191">
        <v>41855</v>
      </c>
      <c r="B1582" s="192">
        <v>3153</v>
      </c>
      <c r="C1582" s="47" t="s">
        <v>9</v>
      </c>
      <c r="D1582" s="48" t="s">
        <v>1087</v>
      </c>
      <c r="E1582" s="193">
        <v>640.74</v>
      </c>
      <c r="F1582" s="194">
        <v>523.27099999999996</v>
      </c>
      <c r="G1582" s="194">
        <v>117.46900000000005</v>
      </c>
    </row>
    <row r="1583" spans="1:7" ht="15" x14ac:dyDescent="0.25">
      <c r="A1583" s="191">
        <v>41855</v>
      </c>
      <c r="B1583" s="192">
        <v>3154</v>
      </c>
      <c r="C1583" s="47" t="s">
        <v>9</v>
      </c>
      <c r="D1583" s="48" t="s">
        <v>1087</v>
      </c>
      <c r="E1583" s="193">
        <v>640.74</v>
      </c>
      <c r="F1583" s="194">
        <v>523.27099999999996</v>
      </c>
      <c r="G1583" s="194">
        <v>117.46900000000005</v>
      </c>
    </row>
    <row r="1584" spans="1:7" ht="15" x14ac:dyDescent="0.25">
      <c r="A1584" s="191">
        <v>41855</v>
      </c>
      <c r="B1584" s="192">
        <v>3155</v>
      </c>
      <c r="C1584" s="47" t="s">
        <v>9</v>
      </c>
      <c r="D1584" s="48" t="s">
        <v>1087</v>
      </c>
      <c r="E1584" s="193">
        <v>640.74</v>
      </c>
      <c r="F1584" s="194">
        <v>523.27099999999996</v>
      </c>
      <c r="G1584" s="194">
        <v>117.46900000000005</v>
      </c>
    </row>
    <row r="1585" spans="1:7" ht="15" x14ac:dyDescent="0.25">
      <c r="A1585" s="191">
        <v>41855</v>
      </c>
      <c r="B1585" s="192">
        <v>3157</v>
      </c>
      <c r="C1585" s="47" t="s">
        <v>9</v>
      </c>
      <c r="D1585" s="48" t="s">
        <v>1087</v>
      </c>
      <c r="E1585" s="193">
        <v>640.74</v>
      </c>
      <c r="F1585" s="194">
        <v>523.27099999999996</v>
      </c>
      <c r="G1585" s="194">
        <v>117.46900000000005</v>
      </c>
    </row>
    <row r="1586" spans="1:7" ht="15" x14ac:dyDescent="0.25">
      <c r="A1586" s="191">
        <v>39279</v>
      </c>
      <c r="B1586" s="192">
        <v>1529</v>
      </c>
      <c r="C1586" s="47" t="s">
        <v>9</v>
      </c>
      <c r="D1586" s="48" t="s">
        <v>1088</v>
      </c>
      <c r="E1586" s="193">
        <v>4709.6000000000004</v>
      </c>
      <c r="F1586" s="194">
        <v>4708.6000000000004</v>
      </c>
      <c r="G1586" s="194">
        <v>1</v>
      </c>
    </row>
    <row r="1587" spans="1:7" ht="15" x14ac:dyDescent="0.25">
      <c r="A1587" s="191">
        <v>42242</v>
      </c>
      <c r="B1587" s="192">
        <v>3835</v>
      </c>
      <c r="C1587" s="47" t="s">
        <v>9</v>
      </c>
      <c r="D1587" s="48" t="s">
        <v>1089</v>
      </c>
      <c r="E1587" s="193">
        <v>15340</v>
      </c>
      <c r="F1587" s="194">
        <v>10993.666666666666</v>
      </c>
      <c r="G1587" s="194">
        <v>4346.3333333333339</v>
      </c>
    </row>
    <row r="1588" spans="1:7" ht="15" x14ac:dyDescent="0.25">
      <c r="A1588" s="191">
        <v>42242</v>
      </c>
      <c r="B1588" s="192">
        <v>3836</v>
      </c>
      <c r="C1588" s="47" t="s">
        <v>9</v>
      </c>
      <c r="D1588" s="48" t="s">
        <v>1090</v>
      </c>
      <c r="E1588" s="193">
        <v>19175</v>
      </c>
      <c r="F1588" s="194">
        <v>13742.083333333332</v>
      </c>
      <c r="G1588" s="194">
        <v>5432.9166666666679</v>
      </c>
    </row>
    <row r="1589" spans="1:7" ht="15" x14ac:dyDescent="0.25">
      <c r="A1589" s="191">
        <v>40702</v>
      </c>
      <c r="B1589" s="192">
        <v>2833</v>
      </c>
      <c r="C1589" s="47" t="s">
        <v>9</v>
      </c>
      <c r="D1589" s="48" t="s">
        <v>1091</v>
      </c>
      <c r="E1589" s="193">
        <v>1</v>
      </c>
      <c r="F1589" s="194">
        <v>0</v>
      </c>
      <c r="G1589" s="194">
        <v>1</v>
      </c>
    </row>
    <row r="1590" spans="1:7" ht="15" x14ac:dyDescent="0.25">
      <c r="A1590" s="191">
        <v>41735</v>
      </c>
      <c r="B1590" s="192">
        <v>3170</v>
      </c>
      <c r="C1590" s="47" t="s">
        <v>9</v>
      </c>
      <c r="D1590" s="48" t="s">
        <v>1092</v>
      </c>
      <c r="E1590" s="193">
        <v>3143.33</v>
      </c>
      <c r="F1590" s="194">
        <v>3142.33</v>
      </c>
      <c r="G1590" s="194">
        <v>1</v>
      </c>
    </row>
    <row r="1591" spans="1:7" ht="15" x14ac:dyDescent="0.25">
      <c r="A1591" s="191">
        <v>39672</v>
      </c>
      <c r="B1591" s="192">
        <v>1543</v>
      </c>
      <c r="C1591" s="47" t="s">
        <v>9</v>
      </c>
      <c r="D1591" s="48" t="s">
        <v>1093</v>
      </c>
      <c r="E1591" s="193">
        <v>150715</v>
      </c>
      <c r="F1591" s="194">
        <v>150714</v>
      </c>
      <c r="G1591" s="194">
        <v>1</v>
      </c>
    </row>
    <row r="1592" spans="1:7" ht="15" x14ac:dyDescent="0.25">
      <c r="A1592" s="191">
        <v>43537</v>
      </c>
      <c r="B1592" s="192">
        <v>5175</v>
      </c>
      <c r="C1592" s="47" t="s">
        <v>9</v>
      </c>
      <c r="D1592" s="48" t="s">
        <v>1094</v>
      </c>
      <c r="E1592" s="193">
        <v>13839</v>
      </c>
      <c r="F1592" s="194">
        <v>4958.9750000000004</v>
      </c>
      <c r="G1592" s="194">
        <v>8880.0249999999996</v>
      </c>
    </row>
    <row r="1593" spans="1:7" ht="15" x14ac:dyDescent="0.25">
      <c r="A1593" s="191">
        <v>40772</v>
      </c>
      <c r="B1593" s="192">
        <v>2831</v>
      </c>
      <c r="C1593" s="47" t="s">
        <v>9</v>
      </c>
      <c r="D1593" s="48" t="s">
        <v>1095</v>
      </c>
      <c r="E1593" s="193">
        <v>15138</v>
      </c>
      <c r="F1593" s="194">
        <v>15136</v>
      </c>
      <c r="G1593" s="194">
        <v>1</v>
      </c>
    </row>
    <row r="1594" spans="1:7" ht="15" x14ac:dyDescent="0.25">
      <c r="A1594" s="191">
        <v>42552</v>
      </c>
      <c r="B1594" s="192">
        <v>3936</v>
      </c>
      <c r="C1594" s="47" t="s">
        <v>9</v>
      </c>
      <c r="D1594" s="48" t="s">
        <v>1096</v>
      </c>
      <c r="E1594" s="193">
        <v>1</v>
      </c>
      <c r="F1594" s="194">
        <v>0</v>
      </c>
      <c r="G1594" s="194">
        <v>1</v>
      </c>
    </row>
    <row r="1595" spans="1:7" ht="15" x14ac:dyDescent="0.25">
      <c r="A1595" s="191">
        <v>42048</v>
      </c>
      <c r="B1595" s="192">
        <v>3380</v>
      </c>
      <c r="C1595" s="47" t="s">
        <v>9</v>
      </c>
      <c r="D1595" s="48" t="s">
        <v>1097</v>
      </c>
      <c r="E1595" s="193">
        <v>6186.44</v>
      </c>
      <c r="F1595" s="194">
        <v>4742.9373333333333</v>
      </c>
      <c r="G1595" s="194">
        <v>1443.5026666666663</v>
      </c>
    </row>
    <row r="1596" spans="1:7" ht="15" x14ac:dyDescent="0.25">
      <c r="A1596" s="191">
        <v>42747</v>
      </c>
      <c r="B1596" s="192">
        <v>4447</v>
      </c>
      <c r="C1596" s="47" t="s">
        <v>9</v>
      </c>
      <c r="D1596" s="48" t="s">
        <v>1098</v>
      </c>
      <c r="E1596" s="193">
        <v>1</v>
      </c>
      <c r="F1596" s="194">
        <v>0</v>
      </c>
      <c r="G1596" s="194">
        <v>1</v>
      </c>
    </row>
    <row r="1597" spans="1:7" ht="15" x14ac:dyDescent="0.25">
      <c r="A1597" s="191">
        <v>40089</v>
      </c>
      <c r="B1597" s="192">
        <v>1900</v>
      </c>
      <c r="C1597" s="47" t="s">
        <v>9</v>
      </c>
      <c r="D1597" s="48" t="s">
        <v>1099</v>
      </c>
      <c r="E1597" s="193">
        <v>24905.200000000001</v>
      </c>
      <c r="F1597" s="194">
        <v>24904.2</v>
      </c>
      <c r="G1597" s="194">
        <v>1</v>
      </c>
    </row>
    <row r="1598" spans="1:7" ht="15" x14ac:dyDescent="0.25">
      <c r="A1598" s="191">
        <v>40772</v>
      </c>
      <c r="B1598" s="192">
        <v>2830</v>
      </c>
      <c r="C1598" s="47" t="s">
        <v>9</v>
      </c>
      <c r="D1598" s="48" t="s">
        <v>1100</v>
      </c>
      <c r="E1598" s="193">
        <v>365.4</v>
      </c>
      <c r="F1598" s="194">
        <v>363.4</v>
      </c>
      <c r="G1598" s="194">
        <v>1</v>
      </c>
    </row>
    <row r="1599" spans="1:7" ht="15" x14ac:dyDescent="0.25">
      <c r="A1599" s="191">
        <v>42154</v>
      </c>
      <c r="B1599" s="192">
        <v>3571</v>
      </c>
      <c r="C1599" s="47" t="s">
        <v>9</v>
      </c>
      <c r="D1599" s="48" t="s">
        <v>1101</v>
      </c>
      <c r="E1599" s="193">
        <v>2360</v>
      </c>
      <c r="F1599" s="194">
        <v>1750.3333333333335</v>
      </c>
      <c r="G1599" s="194">
        <v>609.66666666666652</v>
      </c>
    </row>
    <row r="1600" spans="1:7" ht="15" x14ac:dyDescent="0.25">
      <c r="A1600" s="191">
        <v>40089</v>
      </c>
      <c r="B1600" s="192">
        <v>1901</v>
      </c>
      <c r="C1600" s="47" t="s">
        <v>9</v>
      </c>
      <c r="D1600" s="48" t="s">
        <v>1102</v>
      </c>
      <c r="E1600" s="193">
        <v>1</v>
      </c>
      <c r="F1600" s="194">
        <v>0</v>
      </c>
      <c r="G1600" s="194">
        <v>1</v>
      </c>
    </row>
    <row r="1601" spans="1:7" ht="15" x14ac:dyDescent="0.25">
      <c r="A1601" s="191">
        <v>42494</v>
      </c>
      <c r="B1601" s="192">
        <v>3937</v>
      </c>
      <c r="C1601" s="47" t="s">
        <v>9</v>
      </c>
      <c r="D1601" s="48" t="s">
        <v>1103</v>
      </c>
      <c r="E1601" s="193">
        <v>104194</v>
      </c>
      <c r="F1601" s="194">
        <v>66857.816666666666</v>
      </c>
      <c r="G1601" s="194">
        <v>37336.183333333334</v>
      </c>
    </row>
    <row r="1602" spans="1:7" ht="15" x14ac:dyDescent="0.25">
      <c r="A1602" s="191">
        <v>43313</v>
      </c>
      <c r="B1602" s="192">
        <v>4976</v>
      </c>
      <c r="C1602" s="47" t="s">
        <v>9</v>
      </c>
      <c r="D1602" s="48" t="s">
        <v>1104</v>
      </c>
      <c r="E1602" s="193">
        <v>79650</v>
      </c>
      <c r="F1602" s="194">
        <v>33187.5</v>
      </c>
      <c r="G1602" s="194">
        <v>46462.5</v>
      </c>
    </row>
    <row r="1603" spans="1:7" ht="15" x14ac:dyDescent="0.25">
      <c r="A1603" s="191">
        <v>43313</v>
      </c>
      <c r="B1603" s="192">
        <v>4977</v>
      </c>
      <c r="C1603" s="47" t="s">
        <v>9</v>
      </c>
      <c r="D1603" s="48" t="s">
        <v>1105</v>
      </c>
      <c r="E1603" s="193">
        <v>79650</v>
      </c>
      <c r="F1603" s="194">
        <v>33187.5</v>
      </c>
      <c r="G1603" s="194">
        <v>46462.5</v>
      </c>
    </row>
    <row r="1604" spans="1:7" ht="15" x14ac:dyDescent="0.25">
      <c r="A1604" s="191">
        <v>42905</v>
      </c>
      <c r="B1604" s="192">
        <v>4717</v>
      </c>
      <c r="C1604" s="47" t="s">
        <v>9</v>
      </c>
      <c r="D1604" s="48" t="s">
        <v>1020</v>
      </c>
      <c r="E1604" s="193">
        <v>6372</v>
      </c>
      <c r="F1604" s="194">
        <v>6372</v>
      </c>
      <c r="G1604" s="194">
        <v>1</v>
      </c>
    </row>
    <row r="1605" spans="1:7" ht="15" x14ac:dyDescent="0.25">
      <c r="A1605" s="191">
        <v>41864</v>
      </c>
      <c r="B1605" s="192">
        <v>3198</v>
      </c>
      <c r="C1605" s="47" t="s">
        <v>9</v>
      </c>
      <c r="D1605" s="48" t="s">
        <v>1106</v>
      </c>
      <c r="E1605" s="193">
        <v>4702.37</v>
      </c>
      <c r="F1605" s="194">
        <v>3840.2688333333331</v>
      </c>
      <c r="G1605" s="194">
        <v>862.10116666666681</v>
      </c>
    </row>
    <row r="1606" spans="1:7" ht="15" x14ac:dyDescent="0.25">
      <c r="A1606" s="191"/>
      <c r="B1606" s="192"/>
      <c r="C1606" s="47"/>
      <c r="D1606" s="201"/>
      <c r="E1606" s="202"/>
      <c r="F1606" s="194"/>
      <c r="G1606" s="194"/>
    </row>
    <row r="1607" spans="1:7" x14ac:dyDescent="0.25">
      <c r="A1607" s="184" t="s">
        <v>31</v>
      </c>
      <c r="B1607" s="212" t="s">
        <v>1131</v>
      </c>
      <c r="C1607" s="212"/>
      <c r="D1607" s="212"/>
      <c r="E1607" s="198"/>
      <c r="F1607" s="198"/>
      <c r="G1607" s="198"/>
    </row>
    <row r="1608" spans="1:7" ht="12.75" x14ac:dyDescent="0.2">
      <c r="A1608" s="215" t="s">
        <v>1</v>
      </c>
      <c r="B1608" s="215"/>
      <c r="C1608" s="215"/>
      <c r="D1608" s="215"/>
      <c r="E1608" s="215"/>
      <c r="F1608" s="215"/>
      <c r="G1608" s="215"/>
    </row>
    <row r="1609" spans="1:7" ht="30" x14ac:dyDescent="0.2">
      <c r="A1609" s="187" t="s">
        <v>2</v>
      </c>
      <c r="B1609" s="188" t="s">
        <v>3</v>
      </c>
      <c r="C1609" s="30" t="s">
        <v>4</v>
      </c>
      <c r="D1609" s="29" t="s">
        <v>5</v>
      </c>
      <c r="E1609" s="189" t="s">
        <v>6</v>
      </c>
      <c r="F1609" s="190" t="s">
        <v>7</v>
      </c>
      <c r="G1609" s="190" t="s">
        <v>8</v>
      </c>
    </row>
    <row r="1610" spans="1:7" ht="15" x14ac:dyDescent="0.25">
      <c r="A1610" s="191">
        <v>42017</v>
      </c>
      <c r="B1610" s="192">
        <v>3288</v>
      </c>
      <c r="C1610" s="47" t="s">
        <v>9</v>
      </c>
      <c r="D1610" s="48" t="s">
        <v>1108</v>
      </c>
      <c r="E1610" s="193">
        <v>27996.52</v>
      </c>
      <c r="F1610" s="194">
        <v>27995.52</v>
      </c>
      <c r="G1610" s="194">
        <v>1</v>
      </c>
    </row>
    <row r="1611" spans="1:7" ht="15" x14ac:dyDescent="0.25">
      <c r="A1611" s="191">
        <v>43105</v>
      </c>
      <c r="B1611" s="192">
        <v>4816</v>
      </c>
      <c r="C1611" s="47" t="s">
        <v>9</v>
      </c>
      <c r="D1611" s="48" t="s">
        <v>70</v>
      </c>
      <c r="E1611" s="193">
        <v>43734</v>
      </c>
      <c r="F1611" s="194">
        <v>43732</v>
      </c>
      <c r="G1611" s="194">
        <v>2</v>
      </c>
    </row>
    <row r="1612" spans="1:7" ht="15" x14ac:dyDescent="0.25">
      <c r="A1612" s="191">
        <v>42888</v>
      </c>
      <c r="B1612" s="192">
        <v>4701</v>
      </c>
      <c r="C1612" s="47" t="s">
        <v>9</v>
      </c>
      <c r="D1612" s="48" t="s">
        <v>1109</v>
      </c>
      <c r="E1612" s="193">
        <v>21594</v>
      </c>
      <c r="F1612" s="194">
        <v>21593</v>
      </c>
      <c r="G1612" s="194">
        <v>1</v>
      </c>
    </row>
    <row r="1613" spans="1:7" ht="15" x14ac:dyDescent="0.25">
      <c r="A1613" s="191">
        <v>42018</v>
      </c>
      <c r="B1613" s="192">
        <v>3287</v>
      </c>
      <c r="C1613" s="47" t="s">
        <v>9</v>
      </c>
      <c r="D1613" s="48" t="s">
        <v>1110</v>
      </c>
      <c r="E1613" s="193">
        <v>5166.01</v>
      </c>
      <c r="F1613" s="194">
        <v>5165.01</v>
      </c>
      <c r="G1613" s="194">
        <v>1</v>
      </c>
    </row>
    <row r="1614" spans="1:7" ht="15" x14ac:dyDescent="0.25">
      <c r="A1614" s="191">
        <v>43105</v>
      </c>
      <c r="B1614" s="192">
        <v>4817</v>
      </c>
      <c r="C1614" s="47" t="s">
        <v>9</v>
      </c>
      <c r="D1614" s="48" t="s">
        <v>1111</v>
      </c>
      <c r="E1614" s="193">
        <v>5000</v>
      </c>
      <c r="F1614" s="194">
        <v>4998</v>
      </c>
      <c r="G1614" s="194">
        <v>2</v>
      </c>
    </row>
    <row r="1615" spans="1:7" ht="15" x14ac:dyDescent="0.25">
      <c r="A1615" s="191">
        <v>43105</v>
      </c>
      <c r="B1615" s="192">
        <v>4504</v>
      </c>
      <c r="C1615" s="47" t="s">
        <v>9</v>
      </c>
      <c r="D1615" s="48" t="s">
        <v>726</v>
      </c>
      <c r="E1615" s="193">
        <v>36108</v>
      </c>
      <c r="F1615" s="194">
        <v>36106</v>
      </c>
      <c r="G1615" s="194">
        <v>2</v>
      </c>
    </row>
    <row r="1616" spans="1:7" ht="15" x14ac:dyDescent="0.25">
      <c r="A1616" s="191">
        <v>38108</v>
      </c>
      <c r="B1616" s="192">
        <v>1523</v>
      </c>
      <c r="C1616" s="47" t="s">
        <v>9</v>
      </c>
      <c r="D1616" s="48" t="s">
        <v>1112</v>
      </c>
      <c r="E1616" s="193">
        <v>1</v>
      </c>
      <c r="F1616" s="194">
        <v>0</v>
      </c>
      <c r="G1616" s="194">
        <v>1</v>
      </c>
    </row>
    <row r="1617" spans="1:7" ht="15" x14ac:dyDescent="0.25">
      <c r="A1617" s="191">
        <v>42017</v>
      </c>
      <c r="B1617" s="192">
        <v>3290</v>
      </c>
      <c r="C1617" s="47" t="s">
        <v>9</v>
      </c>
      <c r="D1617" s="48" t="s">
        <v>1113</v>
      </c>
      <c r="E1617" s="193">
        <v>27996.52</v>
      </c>
      <c r="F1617" s="194">
        <v>27995.52</v>
      </c>
      <c r="G1617" s="194">
        <v>1</v>
      </c>
    </row>
    <row r="1618" spans="1:7" ht="15" x14ac:dyDescent="0.25">
      <c r="A1618" s="191">
        <v>42017</v>
      </c>
      <c r="B1618" s="192">
        <v>3291</v>
      </c>
      <c r="C1618" s="47" t="s">
        <v>9</v>
      </c>
      <c r="D1618" s="48" t="s">
        <v>1114</v>
      </c>
      <c r="E1618" s="193">
        <v>5166.01</v>
      </c>
      <c r="F1618" s="194">
        <v>5165.01</v>
      </c>
      <c r="G1618" s="194">
        <v>1</v>
      </c>
    </row>
    <row r="1619" spans="1:7" ht="15" x14ac:dyDescent="0.25">
      <c r="A1619" s="191">
        <v>42017</v>
      </c>
      <c r="B1619" s="192">
        <v>3292</v>
      </c>
      <c r="C1619" s="47" t="s">
        <v>9</v>
      </c>
      <c r="D1619" s="48" t="s">
        <v>1115</v>
      </c>
      <c r="E1619" s="193">
        <v>500</v>
      </c>
      <c r="F1619" s="194">
        <v>499</v>
      </c>
      <c r="G1619" s="194">
        <v>1</v>
      </c>
    </row>
    <row r="1620" spans="1:7" ht="15" x14ac:dyDescent="0.25">
      <c r="A1620" s="191">
        <v>39001</v>
      </c>
      <c r="B1620" s="192">
        <v>1517</v>
      </c>
      <c r="C1620" s="47" t="s">
        <v>9</v>
      </c>
      <c r="D1620" s="48" t="s">
        <v>1116</v>
      </c>
      <c r="E1620" s="193">
        <v>6786</v>
      </c>
      <c r="F1620" s="194">
        <v>6785</v>
      </c>
      <c r="G1620" s="194">
        <v>1</v>
      </c>
    </row>
    <row r="1621" spans="1:7" ht="15" x14ac:dyDescent="0.25">
      <c r="A1621" s="191">
        <v>39001</v>
      </c>
      <c r="B1621" s="192">
        <v>1547</v>
      </c>
      <c r="C1621" s="47" t="s">
        <v>9</v>
      </c>
      <c r="D1621" s="48" t="s">
        <v>167</v>
      </c>
      <c r="E1621" s="193">
        <v>1</v>
      </c>
      <c r="F1621" s="194">
        <v>0</v>
      </c>
      <c r="G1621" s="194">
        <v>1</v>
      </c>
    </row>
    <row r="1622" spans="1:7" ht="15" x14ac:dyDescent="0.25">
      <c r="A1622" s="191">
        <v>43105</v>
      </c>
      <c r="B1622" s="192">
        <v>4804</v>
      </c>
      <c r="C1622" s="47" t="s">
        <v>9</v>
      </c>
      <c r="D1622" s="48" t="s">
        <v>1117</v>
      </c>
      <c r="E1622" s="193">
        <v>12036</v>
      </c>
      <c r="F1622" s="194">
        <v>5717.0999999999995</v>
      </c>
      <c r="G1622" s="194">
        <v>6318.9000000000005</v>
      </c>
    </row>
    <row r="1623" spans="1:7" ht="15" x14ac:dyDescent="0.25">
      <c r="A1623" s="191">
        <v>43105</v>
      </c>
      <c r="B1623" s="192">
        <v>4806</v>
      </c>
      <c r="C1623" s="47" t="s">
        <v>9</v>
      </c>
      <c r="D1623" s="48" t="s">
        <v>1118</v>
      </c>
      <c r="E1623" s="193">
        <v>7050.5</v>
      </c>
      <c r="F1623" s="194">
        <v>3348.9874999999997</v>
      </c>
      <c r="G1623" s="194">
        <v>3701.5125000000003</v>
      </c>
    </row>
    <row r="1624" spans="1:7" ht="15" x14ac:dyDescent="0.25">
      <c r="A1624" s="191">
        <v>39001</v>
      </c>
      <c r="B1624" s="192">
        <v>1549</v>
      </c>
      <c r="C1624" s="47" t="s">
        <v>9</v>
      </c>
      <c r="D1624" s="48" t="s">
        <v>1012</v>
      </c>
      <c r="E1624" s="193">
        <v>1</v>
      </c>
      <c r="F1624" s="194">
        <v>0</v>
      </c>
      <c r="G1624" s="194">
        <v>1</v>
      </c>
    </row>
    <row r="1625" spans="1:7" ht="15" x14ac:dyDescent="0.25">
      <c r="A1625" s="191">
        <v>39001</v>
      </c>
      <c r="B1625" s="192">
        <v>1518</v>
      </c>
      <c r="C1625" s="47" t="s">
        <v>9</v>
      </c>
      <c r="D1625" s="48" t="s">
        <v>1119</v>
      </c>
      <c r="E1625" s="193">
        <v>9048</v>
      </c>
      <c r="F1625" s="194">
        <v>9047</v>
      </c>
      <c r="G1625" s="194">
        <v>1</v>
      </c>
    </row>
    <row r="1626" spans="1:7" ht="15" x14ac:dyDescent="0.25">
      <c r="A1626" s="191">
        <v>39001</v>
      </c>
      <c r="B1626" s="192">
        <v>1498</v>
      </c>
      <c r="C1626" s="47" t="s">
        <v>9</v>
      </c>
      <c r="D1626" s="48" t="s">
        <v>1120</v>
      </c>
      <c r="E1626" s="193">
        <v>12760</v>
      </c>
      <c r="F1626" s="194">
        <v>12759</v>
      </c>
      <c r="G1626" s="194">
        <v>1</v>
      </c>
    </row>
    <row r="1627" spans="1:7" ht="15" x14ac:dyDescent="0.25">
      <c r="A1627" s="191">
        <v>39001</v>
      </c>
      <c r="B1627" s="192">
        <v>1501</v>
      </c>
      <c r="C1627" s="47" t="s">
        <v>9</v>
      </c>
      <c r="D1627" s="48" t="s">
        <v>1015</v>
      </c>
      <c r="E1627" s="193">
        <v>13630</v>
      </c>
      <c r="F1627" s="194">
        <v>13629</v>
      </c>
      <c r="G1627" s="194">
        <v>1</v>
      </c>
    </row>
    <row r="1628" spans="1:7" ht="15" x14ac:dyDescent="0.25">
      <c r="A1628" s="191">
        <v>42975</v>
      </c>
      <c r="B1628" s="192">
        <v>4742</v>
      </c>
      <c r="C1628" s="47" t="s">
        <v>9</v>
      </c>
      <c r="D1628" s="48" t="s">
        <v>1121</v>
      </c>
      <c r="E1628" s="193">
        <v>7495</v>
      </c>
      <c r="F1628" s="194">
        <v>7495</v>
      </c>
      <c r="G1628" s="194">
        <v>1</v>
      </c>
    </row>
    <row r="1629" spans="1:7" ht="15" x14ac:dyDescent="0.25">
      <c r="A1629" s="191">
        <v>42615</v>
      </c>
      <c r="B1629" s="192">
        <v>4269</v>
      </c>
      <c r="C1629" s="47" t="s">
        <v>9</v>
      </c>
      <c r="D1629" s="48" t="s">
        <v>1078</v>
      </c>
      <c r="E1629" s="193">
        <v>1</v>
      </c>
      <c r="F1629" s="194">
        <v>0</v>
      </c>
      <c r="G1629" s="194">
        <v>1</v>
      </c>
    </row>
    <row r="1630" spans="1:7" ht="15" x14ac:dyDescent="0.25">
      <c r="A1630" s="191">
        <v>42026</v>
      </c>
      <c r="B1630" s="192">
        <v>3298</v>
      </c>
      <c r="C1630" s="47" t="s">
        <v>9</v>
      </c>
      <c r="D1630" s="48" t="s">
        <v>1122</v>
      </c>
      <c r="E1630" s="193">
        <v>6903</v>
      </c>
      <c r="F1630" s="194">
        <v>5349.8249999999998</v>
      </c>
      <c r="G1630" s="194">
        <v>1553.1750000000002</v>
      </c>
    </row>
    <row r="1631" spans="1:7" ht="15" x14ac:dyDescent="0.25">
      <c r="A1631" s="191">
        <v>39001</v>
      </c>
      <c r="B1631" s="192">
        <v>1514</v>
      </c>
      <c r="C1631" s="47" t="s">
        <v>9</v>
      </c>
      <c r="D1631" s="48" t="s">
        <v>1123</v>
      </c>
      <c r="E1631" s="193">
        <v>8004</v>
      </c>
      <c r="F1631" s="194">
        <v>8003</v>
      </c>
      <c r="G1631" s="194">
        <v>1</v>
      </c>
    </row>
    <row r="1632" spans="1:7" ht="15" x14ac:dyDescent="0.25">
      <c r="A1632" s="191">
        <v>42026</v>
      </c>
      <c r="B1632" s="192">
        <v>3293</v>
      </c>
      <c r="C1632" s="47" t="s">
        <v>9</v>
      </c>
      <c r="D1632" s="48" t="s">
        <v>1124</v>
      </c>
      <c r="E1632" s="193">
        <v>7788</v>
      </c>
      <c r="F1632" s="194">
        <v>6035.6999999999989</v>
      </c>
      <c r="G1632" s="194">
        <v>1752.3000000000011</v>
      </c>
    </row>
    <row r="1633" spans="1:7" ht="15" x14ac:dyDescent="0.25">
      <c r="A1633" s="191">
        <v>39001</v>
      </c>
      <c r="B1633" s="192">
        <v>1505</v>
      </c>
      <c r="C1633" s="47" t="s">
        <v>9</v>
      </c>
      <c r="D1633" s="48" t="s">
        <v>1125</v>
      </c>
      <c r="E1633" s="193">
        <v>1856</v>
      </c>
      <c r="F1633" s="194">
        <v>1855</v>
      </c>
      <c r="G1633" s="194">
        <v>1</v>
      </c>
    </row>
    <row r="1634" spans="1:7" ht="15" x14ac:dyDescent="0.25">
      <c r="A1634" s="191">
        <v>39001</v>
      </c>
      <c r="B1634" s="192">
        <v>1506</v>
      </c>
      <c r="C1634" s="47" t="s">
        <v>9</v>
      </c>
      <c r="D1634" s="48" t="s">
        <v>1125</v>
      </c>
      <c r="E1634" s="193">
        <v>1856</v>
      </c>
      <c r="F1634" s="194">
        <v>1855</v>
      </c>
      <c r="G1634" s="194">
        <v>1</v>
      </c>
    </row>
    <row r="1635" spans="1:7" ht="15" x14ac:dyDescent="0.25">
      <c r="A1635" s="191">
        <v>39001</v>
      </c>
      <c r="B1635" s="192">
        <v>1507</v>
      </c>
      <c r="C1635" s="47" t="s">
        <v>9</v>
      </c>
      <c r="D1635" s="48" t="s">
        <v>1125</v>
      </c>
      <c r="E1635" s="193">
        <v>1856</v>
      </c>
      <c r="F1635" s="194">
        <v>1855</v>
      </c>
      <c r="G1635" s="194">
        <v>1</v>
      </c>
    </row>
    <row r="1636" spans="1:7" ht="15" x14ac:dyDescent="0.25">
      <c r="A1636" s="191">
        <v>42026</v>
      </c>
      <c r="B1636" s="192">
        <v>3294</v>
      </c>
      <c r="C1636" s="47" t="s">
        <v>9</v>
      </c>
      <c r="D1636" s="48" t="s">
        <v>1126</v>
      </c>
      <c r="E1636" s="193">
        <v>5799.7</v>
      </c>
      <c r="F1636" s="194">
        <v>4494.7675000000008</v>
      </c>
      <c r="G1636" s="194">
        <v>1304.932499999999</v>
      </c>
    </row>
    <row r="1637" spans="1:7" ht="15" x14ac:dyDescent="0.25">
      <c r="A1637" s="191">
        <v>43105</v>
      </c>
      <c r="B1637" s="192">
        <v>4805</v>
      </c>
      <c r="C1637" s="47" t="s">
        <v>9</v>
      </c>
      <c r="D1637" s="48" t="s">
        <v>240</v>
      </c>
      <c r="E1637" s="193">
        <v>6608</v>
      </c>
      <c r="F1637" s="194">
        <v>3138.7999999999997</v>
      </c>
      <c r="G1637" s="194">
        <v>3469.2000000000003</v>
      </c>
    </row>
    <row r="1638" spans="1:7" ht="15" x14ac:dyDescent="0.25">
      <c r="A1638" s="191">
        <v>39001</v>
      </c>
      <c r="B1638" s="192">
        <v>1504</v>
      </c>
      <c r="C1638" s="47" t="s">
        <v>9</v>
      </c>
      <c r="D1638" s="48" t="s">
        <v>1127</v>
      </c>
      <c r="E1638" s="193">
        <v>3422</v>
      </c>
      <c r="F1638" s="194">
        <v>3421</v>
      </c>
      <c r="G1638" s="194">
        <v>1</v>
      </c>
    </row>
    <row r="1639" spans="1:7" ht="15" x14ac:dyDescent="0.25">
      <c r="A1639" s="191">
        <v>42026</v>
      </c>
      <c r="B1639" s="192">
        <v>3297</v>
      </c>
      <c r="C1639" s="47" t="s">
        <v>9</v>
      </c>
      <c r="D1639" s="48" t="s">
        <v>1128</v>
      </c>
      <c r="E1639" s="193">
        <v>11811.8</v>
      </c>
      <c r="F1639" s="194">
        <v>9154.1449999999986</v>
      </c>
      <c r="G1639" s="194">
        <v>2657.6550000000007</v>
      </c>
    </row>
    <row r="1640" spans="1:7" ht="15" x14ac:dyDescent="0.25">
      <c r="A1640" s="191">
        <v>42026</v>
      </c>
      <c r="B1640" s="192">
        <v>3296</v>
      </c>
      <c r="C1640" s="47" t="s">
        <v>9</v>
      </c>
      <c r="D1640" s="48" t="s">
        <v>1129</v>
      </c>
      <c r="E1640" s="193">
        <v>15340</v>
      </c>
      <c r="F1640" s="194">
        <v>11888.5</v>
      </c>
      <c r="G1640" s="194">
        <v>3451.5</v>
      </c>
    </row>
    <row r="1641" spans="1:7" ht="15" x14ac:dyDescent="0.25">
      <c r="A1641" s="191">
        <v>42026</v>
      </c>
      <c r="B1641" s="192">
        <v>3295</v>
      </c>
      <c r="C1641" s="47" t="s">
        <v>9</v>
      </c>
      <c r="D1641" s="48" t="s">
        <v>1130</v>
      </c>
      <c r="E1641" s="193">
        <v>19175</v>
      </c>
      <c r="F1641" s="194">
        <v>14860.625</v>
      </c>
      <c r="G1641" s="194">
        <v>4314.375</v>
      </c>
    </row>
    <row r="1642" spans="1:7" ht="15" x14ac:dyDescent="0.25">
      <c r="A1642" s="191">
        <v>42905</v>
      </c>
      <c r="B1642" s="192">
        <v>4719</v>
      </c>
      <c r="C1642" s="47" t="s">
        <v>9</v>
      </c>
      <c r="D1642" s="48" t="s">
        <v>1020</v>
      </c>
      <c r="E1642" s="193">
        <v>6372</v>
      </c>
      <c r="F1642" s="194">
        <v>6371</v>
      </c>
      <c r="G1642" s="194">
        <v>1</v>
      </c>
    </row>
    <row r="1643" spans="1:7" ht="15" x14ac:dyDescent="0.25">
      <c r="A1643" s="198"/>
      <c r="B1643" s="198"/>
      <c r="D1643" s="48"/>
      <c r="E1643" s="199"/>
      <c r="F1643" s="200"/>
      <c r="G1643" s="200"/>
    </row>
    <row r="1644" spans="1:7" x14ac:dyDescent="0.25">
      <c r="A1644" s="184" t="s">
        <v>31</v>
      </c>
      <c r="B1644" s="212" t="s">
        <v>1225</v>
      </c>
      <c r="C1644" s="212"/>
      <c r="D1644" s="212"/>
      <c r="E1644" s="185"/>
      <c r="F1644" s="185"/>
      <c r="G1644" s="186"/>
    </row>
    <row r="1645" spans="1:7" ht="12.75" x14ac:dyDescent="0.2">
      <c r="A1645" s="215" t="s">
        <v>1</v>
      </c>
      <c r="B1645" s="215"/>
      <c r="C1645" s="215"/>
      <c r="D1645" s="215"/>
      <c r="E1645" s="215"/>
      <c r="F1645" s="215"/>
      <c r="G1645" s="215"/>
    </row>
    <row r="1646" spans="1:7" ht="30" x14ac:dyDescent="0.2">
      <c r="A1646" s="187" t="s">
        <v>2</v>
      </c>
      <c r="B1646" s="188" t="s">
        <v>3</v>
      </c>
      <c r="C1646" s="30" t="s">
        <v>4</v>
      </c>
      <c r="D1646" s="29" t="s">
        <v>5</v>
      </c>
      <c r="E1646" s="189" t="s">
        <v>6</v>
      </c>
      <c r="F1646" s="190" t="s">
        <v>7</v>
      </c>
      <c r="G1646" s="190" t="s">
        <v>8</v>
      </c>
    </row>
    <row r="1647" spans="1:7" ht="15" x14ac:dyDescent="0.25">
      <c r="A1647" s="191">
        <v>43809</v>
      </c>
      <c r="B1647" s="192">
        <v>5327</v>
      </c>
      <c r="C1647" s="47" t="s">
        <v>9</v>
      </c>
      <c r="D1647" s="48" t="s">
        <v>1133</v>
      </c>
      <c r="E1647" s="193">
        <v>14490</v>
      </c>
      <c r="F1647" s="194">
        <v>13685</v>
      </c>
      <c r="G1647" s="194">
        <v>805</v>
      </c>
    </row>
    <row r="1648" spans="1:7" ht="15" x14ac:dyDescent="0.25">
      <c r="A1648" s="191">
        <v>43521</v>
      </c>
      <c r="B1648" s="192">
        <v>5169</v>
      </c>
      <c r="C1648" s="47" t="s">
        <v>9</v>
      </c>
      <c r="D1648" s="48" t="s">
        <v>1134</v>
      </c>
      <c r="E1648" s="193">
        <v>5490.61</v>
      </c>
      <c r="F1648" s="194">
        <v>5490.61</v>
      </c>
      <c r="G1648" s="194">
        <v>1</v>
      </c>
    </row>
    <row r="1649" spans="1:7" ht="15" x14ac:dyDescent="0.25">
      <c r="A1649" s="191">
        <v>42789</v>
      </c>
      <c r="B1649" s="192">
        <v>4590</v>
      </c>
      <c r="C1649" s="47" t="s">
        <v>9</v>
      </c>
      <c r="D1649" s="48" t="s">
        <v>1135</v>
      </c>
      <c r="E1649" s="193">
        <v>34220</v>
      </c>
      <c r="F1649" s="194">
        <v>34219</v>
      </c>
      <c r="G1649" s="194">
        <v>1</v>
      </c>
    </row>
    <row r="1650" spans="1:7" ht="15" x14ac:dyDescent="0.25">
      <c r="A1650" s="191">
        <v>41780</v>
      </c>
      <c r="B1650" s="192">
        <v>3166</v>
      </c>
      <c r="C1650" s="47" t="s">
        <v>9</v>
      </c>
      <c r="D1650" s="48" t="s">
        <v>1136</v>
      </c>
      <c r="E1650" s="193">
        <v>5310</v>
      </c>
      <c r="F1650" s="194">
        <v>5309</v>
      </c>
      <c r="G1650" s="194">
        <v>1</v>
      </c>
    </row>
    <row r="1651" spans="1:7" ht="15" x14ac:dyDescent="0.25">
      <c r="A1651" s="191">
        <v>42094</v>
      </c>
      <c r="B1651" s="192">
        <v>3413</v>
      </c>
      <c r="C1651" s="47" t="s">
        <v>9</v>
      </c>
      <c r="D1651" s="48" t="s">
        <v>729</v>
      </c>
      <c r="E1651" s="193">
        <v>8900</v>
      </c>
      <c r="F1651" s="194">
        <v>8899</v>
      </c>
      <c r="G1651" s="194">
        <v>1</v>
      </c>
    </row>
    <row r="1652" spans="1:7" ht="15" x14ac:dyDescent="0.25">
      <c r="A1652" s="191">
        <v>43252</v>
      </c>
      <c r="B1652" s="192">
        <v>4905</v>
      </c>
      <c r="C1652" s="47" t="s">
        <v>9</v>
      </c>
      <c r="D1652" s="48" t="s">
        <v>1137</v>
      </c>
      <c r="E1652" s="193">
        <v>9546.8700000000008</v>
      </c>
      <c r="F1652" s="194">
        <v>4136.9770000000008</v>
      </c>
      <c r="G1652" s="194">
        <v>5409.893</v>
      </c>
    </row>
    <row r="1653" spans="1:7" ht="15" x14ac:dyDescent="0.25">
      <c r="A1653" s="191">
        <v>43749</v>
      </c>
      <c r="B1653" s="192">
        <v>5294</v>
      </c>
      <c r="C1653" s="47" t="s">
        <v>9</v>
      </c>
      <c r="D1653" s="48" t="s">
        <v>1138</v>
      </c>
      <c r="E1653" s="193">
        <v>903350</v>
      </c>
      <c r="F1653" s="194">
        <v>542010</v>
      </c>
      <c r="G1653" s="194">
        <v>361340</v>
      </c>
    </row>
    <row r="1654" spans="1:7" ht="15" x14ac:dyDescent="0.25">
      <c r="A1654" s="191">
        <v>42198</v>
      </c>
      <c r="B1654" s="192">
        <v>3772</v>
      </c>
      <c r="C1654" s="47" t="s">
        <v>9</v>
      </c>
      <c r="D1654" s="48" t="s">
        <v>1139</v>
      </c>
      <c r="E1654" s="193">
        <v>20060</v>
      </c>
      <c r="F1654" s="194">
        <v>20059</v>
      </c>
      <c r="G1654" s="194">
        <v>1</v>
      </c>
    </row>
    <row r="1655" spans="1:7" ht="15" x14ac:dyDescent="0.25">
      <c r="A1655" s="191">
        <v>43976</v>
      </c>
      <c r="B1655" s="192">
        <v>5331</v>
      </c>
      <c r="C1655" s="47" t="s">
        <v>9</v>
      </c>
      <c r="D1655" s="48" t="s">
        <v>1140</v>
      </c>
      <c r="E1655" s="193">
        <v>3351.2</v>
      </c>
      <c r="F1655" s="194">
        <v>809.87333333333333</v>
      </c>
      <c r="G1655" s="194">
        <v>2541.3266666666664</v>
      </c>
    </row>
    <row r="1656" spans="1:7" ht="15" x14ac:dyDescent="0.25">
      <c r="A1656" s="191">
        <v>43976</v>
      </c>
      <c r="B1656" s="192">
        <v>5332</v>
      </c>
      <c r="C1656" s="47" t="s">
        <v>9</v>
      </c>
      <c r="D1656" s="48" t="s">
        <v>1140</v>
      </c>
      <c r="E1656" s="193">
        <v>3351.2</v>
      </c>
      <c r="F1656" s="194">
        <v>809.87333333333333</v>
      </c>
      <c r="G1656" s="194">
        <v>2541.3266666666664</v>
      </c>
    </row>
    <row r="1657" spans="1:7" ht="15" x14ac:dyDescent="0.25">
      <c r="A1657" s="191">
        <v>43483</v>
      </c>
      <c r="B1657" s="192">
        <v>5103</v>
      </c>
      <c r="C1657" s="47" t="s">
        <v>9</v>
      </c>
      <c r="D1657" s="48" t="s">
        <v>1141</v>
      </c>
      <c r="E1657" s="193">
        <v>9870.7000000000007</v>
      </c>
      <c r="F1657" s="194">
        <v>3701.5125000000003</v>
      </c>
      <c r="G1657" s="194">
        <v>6169.1875</v>
      </c>
    </row>
    <row r="1658" spans="1:7" ht="15" x14ac:dyDescent="0.25">
      <c r="A1658" s="191">
        <v>43483</v>
      </c>
      <c r="B1658" s="192">
        <v>5104</v>
      </c>
      <c r="C1658" s="47" t="s">
        <v>9</v>
      </c>
      <c r="D1658" s="48" t="s">
        <v>1141</v>
      </c>
      <c r="E1658" s="193">
        <v>9870.7000000000007</v>
      </c>
      <c r="F1658" s="194">
        <v>3701.5125000000003</v>
      </c>
      <c r="G1658" s="194">
        <v>6169.1875</v>
      </c>
    </row>
    <row r="1659" spans="1:7" ht="15" x14ac:dyDescent="0.25">
      <c r="A1659" s="191">
        <v>43483</v>
      </c>
      <c r="B1659" s="192">
        <v>5105</v>
      </c>
      <c r="C1659" s="47" t="s">
        <v>9</v>
      </c>
      <c r="D1659" s="48" t="s">
        <v>1142</v>
      </c>
      <c r="E1659" s="193">
        <v>8413.4</v>
      </c>
      <c r="F1659" s="194">
        <v>3155.0250000000001</v>
      </c>
      <c r="G1659" s="194">
        <v>5258.375</v>
      </c>
    </row>
    <row r="1660" spans="1:7" ht="15" x14ac:dyDescent="0.25">
      <c r="A1660" s="191">
        <v>43483</v>
      </c>
      <c r="B1660" s="192">
        <v>5106</v>
      </c>
      <c r="C1660" s="47" t="s">
        <v>9</v>
      </c>
      <c r="D1660" s="48" t="s">
        <v>819</v>
      </c>
      <c r="E1660" s="193">
        <v>8301.2999999999993</v>
      </c>
      <c r="F1660" s="194">
        <v>3112.9874999999997</v>
      </c>
      <c r="G1660" s="194">
        <v>5188.3125</v>
      </c>
    </row>
    <row r="1661" spans="1:7" ht="15" x14ac:dyDescent="0.25">
      <c r="A1661" s="191">
        <v>43483</v>
      </c>
      <c r="B1661" s="192">
        <v>5107</v>
      </c>
      <c r="C1661" s="47" t="s">
        <v>9</v>
      </c>
      <c r="D1661" s="48" t="s">
        <v>819</v>
      </c>
      <c r="E1661" s="193">
        <v>8301.2999999999993</v>
      </c>
      <c r="F1661" s="194">
        <v>3112.9874999999997</v>
      </c>
      <c r="G1661" s="194">
        <v>5188.3125</v>
      </c>
    </row>
    <row r="1662" spans="1:7" ht="15" x14ac:dyDescent="0.25">
      <c r="A1662" s="191">
        <v>43431</v>
      </c>
      <c r="B1662" s="192">
        <v>5035</v>
      </c>
      <c r="C1662" s="47" t="s">
        <v>9</v>
      </c>
      <c r="D1662" s="48" t="s">
        <v>1143</v>
      </c>
      <c r="E1662" s="193">
        <v>100000</v>
      </c>
      <c r="F1662" s="194">
        <v>39166.666666666672</v>
      </c>
      <c r="G1662" s="194">
        <v>60833.333333333328</v>
      </c>
    </row>
    <row r="1663" spans="1:7" ht="15" x14ac:dyDescent="0.25">
      <c r="A1663" s="191">
        <v>43431</v>
      </c>
      <c r="B1663" s="192">
        <v>5036</v>
      </c>
      <c r="C1663" s="47" t="s">
        <v>9</v>
      </c>
      <c r="D1663" s="48" t="s">
        <v>1144</v>
      </c>
      <c r="E1663" s="193">
        <v>27750.01</v>
      </c>
      <c r="F1663" s="194">
        <v>10868.753916666667</v>
      </c>
      <c r="G1663" s="194">
        <v>16881.256083333334</v>
      </c>
    </row>
    <row r="1664" spans="1:7" ht="15" x14ac:dyDescent="0.25">
      <c r="A1664" s="191">
        <v>43431</v>
      </c>
      <c r="B1664" s="192">
        <v>5037</v>
      </c>
      <c r="C1664" s="47" t="s">
        <v>9</v>
      </c>
      <c r="D1664" s="48" t="s">
        <v>1145</v>
      </c>
      <c r="E1664" s="193">
        <v>27750.01</v>
      </c>
      <c r="F1664" s="194">
        <v>10868.753916666667</v>
      </c>
      <c r="G1664" s="194">
        <v>16881.256083333334</v>
      </c>
    </row>
    <row r="1665" spans="1:7" ht="15" x14ac:dyDescent="0.25">
      <c r="A1665" s="191">
        <v>43431</v>
      </c>
      <c r="B1665" s="192">
        <v>5038</v>
      </c>
      <c r="C1665" s="47" t="s">
        <v>9</v>
      </c>
      <c r="D1665" s="48" t="s">
        <v>1145</v>
      </c>
      <c r="E1665" s="193">
        <v>27750.01</v>
      </c>
      <c r="F1665" s="194">
        <v>10868.753916666667</v>
      </c>
      <c r="G1665" s="194">
        <v>16881.256083333334</v>
      </c>
    </row>
    <row r="1666" spans="1:7" ht="15" x14ac:dyDescent="0.25">
      <c r="A1666" s="191">
        <v>43431</v>
      </c>
      <c r="B1666" s="192">
        <v>5039</v>
      </c>
      <c r="C1666" s="47" t="s">
        <v>9</v>
      </c>
      <c r="D1666" s="48" t="s">
        <v>1145</v>
      </c>
      <c r="E1666" s="193">
        <v>27750.01</v>
      </c>
      <c r="F1666" s="194">
        <v>10868.753916666667</v>
      </c>
      <c r="G1666" s="194">
        <v>16881.256083333334</v>
      </c>
    </row>
    <row r="1667" spans="1:7" ht="15" x14ac:dyDescent="0.25">
      <c r="A1667" s="191">
        <v>43431</v>
      </c>
      <c r="B1667" s="192">
        <v>5040</v>
      </c>
      <c r="C1667" s="47" t="s">
        <v>9</v>
      </c>
      <c r="D1667" s="48" t="s">
        <v>1146</v>
      </c>
      <c r="E1667" s="193">
        <v>25125</v>
      </c>
      <c r="F1667" s="194">
        <v>9840.625</v>
      </c>
      <c r="G1667" s="194">
        <v>15284.375</v>
      </c>
    </row>
    <row r="1668" spans="1:7" ht="15" x14ac:dyDescent="0.25">
      <c r="A1668" s="191">
        <v>43431</v>
      </c>
      <c r="B1668" s="192">
        <v>5041</v>
      </c>
      <c r="C1668" s="47" t="s">
        <v>9</v>
      </c>
      <c r="D1668" s="48" t="s">
        <v>1146</v>
      </c>
      <c r="E1668" s="193">
        <v>25125</v>
      </c>
      <c r="F1668" s="194">
        <v>9840.625</v>
      </c>
      <c r="G1668" s="194">
        <v>15284.375</v>
      </c>
    </row>
    <row r="1669" spans="1:7" ht="15" x14ac:dyDescent="0.25">
      <c r="A1669" s="191">
        <v>43431</v>
      </c>
      <c r="B1669" s="192">
        <v>5042</v>
      </c>
      <c r="C1669" s="47" t="s">
        <v>9</v>
      </c>
      <c r="D1669" s="48" t="s">
        <v>1146</v>
      </c>
      <c r="E1669" s="193">
        <v>25125</v>
      </c>
      <c r="F1669" s="194">
        <v>9840.625</v>
      </c>
      <c r="G1669" s="194">
        <v>15284.375</v>
      </c>
    </row>
    <row r="1670" spans="1:7" ht="15" x14ac:dyDescent="0.25">
      <c r="A1670" s="191">
        <v>43431</v>
      </c>
      <c r="B1670" s="192">
        <v>5043</v>
      </c>
      <c r="C1670" s="47" t="s">
        <v>9</v>
      </c>
      <c r="D1670" s="48" t="s">
        <v>1147</v>
      </c>
      <c r="E1670" s="193">
        <v>21654.01</v>
      </c>
      <c r="F1670" s="194">
        <v>8481.1539166666662</v>
      </c>
      <c r="G1670" s="194">
        <v>13172.856083333332</v>
      </c>
    </row>
    <row r="1671" spans="1:7" ht="15" x14ac:dyDescent="0.25">
      <c r="A1671" s="191">
        <v>43431</v>
      </c>
      <c r="B1671" s="192">
        <v>5044</v>
      </c>
      <c r="C1671" s="47" t="s">
        <v>9</v>
      </c>
      <c r="D1671" s="48" t="s">
        <v>1148</v>
      </c>
      <c r="E1671" s="193">
        <v>21654.01</v>
      </c>
      <c r="F1671" s="194">
        <v>8481.1539166666662</v>
      </c>
      <c r="G1671" s="194">
        <v>13172.856083333332</v>
      </c>
    </row>
    <row r="1672" spans="1:7" ht="15" x14ac:dyDescent="0.25">
      <c r="A1672" s="191">
        <v>43431</v>
      </c>
      <c r="B1672" s="192">
        <v>5045</v>
      </c>
      <c r="C1672" s="47" t="s">
        <v>9</v>
      </c>
      <c r="D1672" s="48" t="s">
        <v>1149</v>
      </c>
      <c r="E1672" s="193">
        <v>17626.009999999998</v>
      </c>
      <c r="F1672" s="194">
        <v>6903.5205833333321</v>
      </c>
      <c r="G1672" s="194">
        <v>10722.489416666667</v>
      </c>
    </row>
    <row r="1673" spans="1:7" ht="15" x14ac:dyDescent="0.25">
      <c r="A1673" s="191">
        <v>43431</v>
      </c>
      <c r="B1673" s="192">
        <v>5046</v>
      </c>
      <c r="C1673" s="47" t="s">
        <v>9</v>
      </c>
      <c r="D1673" s="48" t="s">
        <v>1150</v>
      </c>
      <c r="E1673" s="193">
        <v>20896</v>
      </c>
      <c r="F1673" s="194">
        <v>8184.2666666666664</v>
      </c>
      <c r="G1673" s="194">
        <v>12711.733333333334</v>
      </c>
    </row>
    <row r="1674" spans="1:7" ht="15" x14ac:dyDescent="0.25">
      <c r="A1674" s="191">
        <v>43431</v>
      </c>
      <c r="B1674" s="192">
        <v>5047</v>
      </c>
      <c r="C1674" s="47" t="s">
        <v>9</v>
      </c>
      <c r="D1674" s="48" t="s">
        <v>1150</v>
      </c>
      <c r="E1674" s="193">
        <v>20896</v>
      </c>
      <c r="F1674" s="194">
        <v>8184.2666666666664</v>
      </c>
      <c r="G1674" s="194">
        <v>12711.733333333334</v>
      </c>
    </row>
    <row r="1675" spans="1:7" ht="15" x14ac:dyDescent="0.25">
      <c r="A1675" s="191">
        <v>43431</v>
      </c>
      <c r="B1675" s="192">
        <v>5048</v>
      </c>
      <c r="C1675" s="47" t="s">
        <v>9</v>
      </c>
      <c r="D1675" s="48" t="s">
        <v>1150</v>
      </c>
      <c r="E1675" s="193">
        <v>20896</v>
      </c>
      <c r="F1675" s="194">
        <v>8184.2666666666664</v>
      </c>
      <c r="G1675" s="194">
        <v>12711.733333333334</v>
      </c>
    </row>
    <row r="1676" spans="1:7" ht="15" x14ac:dyDescent="0.25">
      <c r="A1676" s="191">
        <v>43431</v>
      </c>
      <c r="B1676" s="192">
        <v>5049</v>
      </c>
      <c r="C1676" s="47" t="s">
        <v>9</v>
      </c>
      <c r="D1676" s="48" t="s">
        <v>1151</v>
      </c>
      <c r="E1676" s="193">
        <v>33740</v>
      </c>
      <c r="F1676" s="194">
        <v>13214.833333333334</v>
      </c>
      <c r="G1676" s="194">
        <v>20525.166666666664</v>
      </c>
    </row>
    <row r="1677" spans="1:7" ht="15" x14ac:dyDescent="0.25">
      <c r="A1677" s="191">
        <v>43431</v>
      </c>
      <c r="B1677" s="192">
        <v>5050</v>
      </c>
      <c r="C1677" s="47" t="s">
        <v>9</v>
      </c>
      <c r="D1677" s="48" t="s">
        <v>1152</v>
      </c>
      <c r="E1677" s="193">
        <v>36357.01</v>
      </c>
      <c r="F1677" s="194">
        <v>14239.828916666665</v>
      </c>
      <c r="G1677" s="194">
        <v>22117.181083333337</v>
      </c>
    </row>
    <row r="1678" spans="1:7" ht="15" x14ac:dyDescent="0.25">
      <c r="A1678" s="191">
        <v>43431</v>
      </c>
      <c r="B1678" s="192">
        <v>5051</v>
      </c>
      <c r="C1678" s="47" t="s">
        <v>9</v>
      </c>
      <c r="D1678" s="48" t="s">
        <v>1153</v>
      </c>
      <c r="E1678" s="193">
        <v>36357.01</v>
      </c>
      <c r="F1678" s="194">
        <v>14239.828916666665</v>
      </c>
      <c r="G1678" s="194">
        <v>22117.181083333337</v>
      </c>
    </row>
    <row r="1679" spans="1:7" ht="15" x14ac:dyDescent="0.25">
      <c r="A1679" s="191">
        <v>43431</v>
      </c>
      <c r="B1679" s="192">
        <v>5053</v>
      </c>
      <c r="C1679" s="47" t="s">
        <v>9</v>
      </c>
      <c r="D1679" s="48" t="s">
        <v>1154</v>
      </c>
      <c r="E1679" s="193">
        <v>23427</v>
      </c>
      <c r="F1679" s="194">
        <v>9175.5749999999989</v>
      </c>
      <c r="G1679" s="194">
        <v>14251.425000000001</v>
      </c>
    </row>
    <row r="1680" spans="1:7" ht="15" x14ac:dyDescent="0.25">
      <c r="A1680" s="191">
        <v>43431</v>
      </c>
      <c r="B1680" s="192">
        <v>5054</v>
      </c>
      <c r="C1680" s="47" t="s">
        <v>9</v>
      </c>
      <c r="D1680" s="48" t="s">
        <v>1154</v>
      </c>
      <c r="E1680" s="193">
        <v>23427</v>
      </c>
      <c r="F1680" s="194">
        <v>9175.5749999999989</v>
      </c>
      <c r="G1680" s="194">
        <v>14251.425000000001</v>
      </c>
    </row>
    <row r="1681" spans="1:7" ht="15" x14ac:dyDescent="0.25">
      <c r="A1681" s="191">
        <v>43431</v>
      </c>
      <c r="B1681" s="192">
        <v>5055</v>
      </c>
      <c r="C1681" s="47" t="s">
        <v>9</v>
      </c>
      <c r="D1681" s="48" t="s">
        <v>1155</v>
      </c>
      <c r="E1681" s="193">
        <v>26019</v>
      </c>
      <c r="F1681" s="194">
        <v>10190.775000000001</v>
      </c>
      <c r="G1681" s="194">
        <v>15828.224999999999</v>
      </c>
    </row>
    <row r="1682" spans="1:7" ht="15" x14ac:dyDescent="0.25">
      <c r="A1682" s="191">
        <v>43431</v>
      </c>
      <c r="B1682" s="192">
        <v>5057</v>
      </c>
      <c r="C1682" s="47" t="s">
        <v>9</v>
      </c>
      <c r="D1682" s="48" t="s">
        <v>1156</v>
      </c>
      <c r="E1682" s="193">
        <v>56000</v>
      </c>
      <c r="F1682" s="194">
        <v>21933.333333333336</v>
      </c>
      <c r="G1682" s="194">
        <v>34066.666666666664</v>
      </c>
    </row>
    <row r="1683" spans="1:7" ht="15" x14ac:dyDescent="0.25">
      <c r="A1683" s="191">
        <v>43431</v>
      </c>
      <c r="B1683" s="192">
        <v>5058</v>
      </c>
      <c r="C1683" s="47" t="s">
        <v>9</v>
      </c>
      <c r="D1683" s="48" t="s">
        <v>1156</v>
      </c>
      <c r="E1683" s="193">
        <v>56000</v>
      </c>
      <c r="F1683" s="194">
        <v>21933.333333333336</v>
      </c>
      <c r="G1683" s="194">
        <v>34066.666666666664</v>
      </c>
    </row>
    <row r="1684" spans="1:7" ht="15" x14ac:dyDescent="0.25">
      <c r="A1684" s="191">
        <v>43431</v>
      </c>
      <c r="B1684" s="192">
        <v>5059</v>
      </c>
      <c r="C1684" s="47" t="s">
        <v>9</v>
      </c>
      <c r="D1684" s="48" t="s">
        <v>1157</v>
      </c>
      <c r="E1684" s="193">
        <v>25600</v>
      </c>
      <c r="F1684" s="194">
        <v>10026.666666666668</v>
      </c>
      <c r="G1684" s="194">
        <v>15573.333333333332</v>
      </c>
    </row>
    <row r="1685" spans="1:7" ht="15" x14ac:dyDescent="0.25">
      <c r="A1685" s="191">
        <v>43431</v>
      </c>
      <c r="B1685" s="192">
        <v>5060</v>
      </c>
      <c r="C1685" s="47" t="s">
        <v>9</v>
      </c>
      <c r="D1685" s="48" t="s">
        <v>1158</v>
      </c>
      <c r="E1685" s="193">
        <v>14769</v>
      </c>
      <c r="F1685" s="194">
        <v>11569.050000000001</v>
      </c>
      <c r="G1685" s="194">
        <v>3199.9499999999989</v>
      </c>
    </row>
    <row r="1686" spans="1:7" ht="15" x14ac:dyDescent="0.25">
      <c r="A1686" s="191">
        <v>43431</v>
      </c>
      <c r="B1686" s="192">
        <v>5061</v>
      </c>
      <c r="C1686" s="47" t="s">
        <v>9</v>
      </c>
      <c r="D1686" s="48" t="s">
        <v>1158</v>
      </c>
      <c r="E1686" s="193">
        <v>12956</v>
      </c>
      <c r="F1686" s="194">
        <v>10148.866666666665</v>
      </c>
      <c r="G1686" s="194">
        <v>2807.133333333335</v>
      </c>
    </row>
    <row r="1687" spans="1:7" ht="15" x14ac:dyDescent="0.25">
      <c r="A1687" s="191">
        <v>43431</v>
      </c>
      <c r="B1687" s="192">
        <v>5062</v>
      </c>
      <c r="C1687" s="47" t="s">
        <v>9</v>
      </c>
      <c r="D1687" s="48" t="s">
        <v>1158</v>
      </c>
      <c r="E1687" s="193">
        <v>12956</v>
      </c>
      <c r="F1687" s="194">
        <v>10148.866666666665</v>
      </c>
      <c r="G1687" s="194">
        <v>2807.133333333335</v>
      </c>
    </row>
    <row r="1688" spans="1:7" ht="15" x14ac:dyDescent="0.25">
      <c r="A1688" s="191">
        <v>43431</v>
      </c>
      <c r="B1688" s="192">
        <v>5063</v>
      </c>
      <c r="C1688" s="47" t="s">
        <v>9</v>
      </c>
      <c r="D1688" s="48" t="s">
        <v>1158</v>
      </c>
      <c r="E1688" s="193">
        <v>18012</v>
      </c>
      <c r="F1688" s="194">
        <v>14109.4</v>
      </c>
      <c r="G1688" s="194">
        <v>3902.6000000000004</v>
      </c>
    </row>
    <row r="1689" spans="1:7" ht="15" x14ac:dyDescent="0.25">
      <c r="A1689" s="191">
        <v>43431</v>
      </c>
      <c r="B1689" s="192">
        <v>5064</v>
      </c>
      <c r="C1689" s="47" t="s">
        <v>9</v>
      </c>
      <c r="D1689" s="48" t="s">
        <v>1158</v>
      </c>
      <c r="E1689" s="193">
        <v>18012</v>
      </c>
      <c r="F1689" s="194">
        <v>14109.4</v>
      </c>
      <c r="G1689" s="194">
        <v>3902.6000000000004</v>
      </c>
    </row>
    <row r="1690" spans="1:7" ht="15" x14ac:dyDescent="0.25">
      <c r="A1690" s="191">
        <v>43483</v>
      </c>
      <c r="B1690" s="192">
        <v>5098</v>
      </c>
      <c r="C1690" s="47" t="s">
        <v>9</v>
      </c>
      <c r="D1690" s="48" t="s">
        <v>1159</v>
      </c>
      <c r="E1690" s="193">
        <v>6490</v>
      </c>
      <c r="F1690" s="194">
        <v>2433.75</v>
      </c>
      <c r="G1690" s="194">
        <v>4056.25</v>
      </c>
    </row>
    <row r="1691" spans="1:7" ht="15" x14ac:dyDescent="0.25">
      <c r="A1691" s="191">
        <v>43483</v>
      </c>
      <c r="B1691" s="192">
        <v>5099</v>
      </c>
      <c r="C1691" s="47" t="s">
        <v>9</v>
      </c>
      <c r="D1691" s="48" t="s">
        <v>1159</v>
      </c>
      <c r="E1691" s="193">
        <v>6490</v>
      </c>
      <c r="F1691" s="194">
        <v>2433.75</v>
      </c>
      <c r="G1691" s="194">
        <v>4056.25</v>
      </c>
    </row>
    <row r="1692" spans="1:7" ht="15" x14ac:dyDescent="0.25">
      <c r="A1692" s="191">
        <v>43483</v>
      </c>
      <c r="B1692" s="192">
        <v>5100</v>
      </c>
      <c r="C1692" s="47" t="s">
        <v>9</v>
      </c>
      <c r="D1692" s="48" t="s">
        <v>1159</v>
      </c>
      <c r="E1692" s="193">
        <v>6490</v>
      </c>
      <c r="F1692" s="194">
        <v>2433.75</v>
      </c>
      <c r="G1692" s="194">
        <v>4056.25</v>
      </c>
    </row>
    <row r="1693" spans="1:7" ht="15" x14ac:dyDescent="0.25">
      <c r="A1693" s="191">
        <v>43483</v>
      </c>
      <c r="B1693" s="192">
        <v>5101</v>
      </c>
      <c r="C1693" s="47" t="s">
        <v>9</v>
      </c>
      <c r="D1693" s="48" t="s">
        <v>1159</v>
      </c>
      <c r="E1693" s="193">
        <v>6490</v>
      </c>
      <c r="F1693" s="194">
        <v>2433.75</v>
      </c>
      <c r="G1693" s="194">
        <v>4056.25</v>
      </c>
    </row>
    <row r="1694" spans="1:7" ht="15" x14ac:dyDescent="0.25">
      <c r="A1694" s="191">
        <v>43483</v>
      </c>
      <c r="B1694" s="192">
        <v>5102</v>
      </c>
      <c r="C1694" s="47" t="s">
        <v>9</v>
      </c>
      <c r="D1694" s="48" t="s">
        <v>1160</v>
      </c>
      <c r="E1694" s="193">
        <v>9463.6</v>
      </c>
      <c r="F1694" s="194">
        <v>3548.85</v>
      </c>
      <c r="G1694" s="194">
        <v>5914.75</v>
      </c>
    </row>
    <row r="1695" spans="1:7" ht="15" x14ac:dyDescent="0.25">
      <c r="A1695" s="191">
        <v>43437</v>
      </c>
      <c r="B1695" s="192">
        <v>5085</v>
      </c>
      <c r="C1695" s="47" t="s">
        <v>9</v>
      </c>
      <c r="D1695" s="48" t="s">
        <v>1160</v>
      </c>
      <c r="E1695" s="193">
        <v>5929.5</v>
      </c>
      <c r="F1695" s="194">
        <v>2272.9749999999999</v>
      </c>
      <c r="G1695" s="194">
        <v>3656.5250000000001</v>
      </c>
    </row>
    <row r="1696" spans="1:7" ht="15" x14ac:dyDescent="0.25">
      <c r="A1696" s="191">
        <v>43483</v>
      </c>
      <c r="B1696" s="192">
        <v>5108</v>
      </c>
      <c r="C1696" s="47" t="s">
        <v>9</v>
      </c>
      <c r="D1696" s="48" t="s">
        <v>1161</v>
      </c>
      <c r="E1696" s="193">
        <v>5947.2</v>
      </c>
      <c r="F1696" s="194">
        <v>2230.2000000000003</v>
      </c>
      <c r="G1696" s="194">
        <v>3716.9999999999995</v>
      </c>
    </row>
    <row r="1697" spans="1:7" ht="15" x14ac:dyDescent="0.25">
      <c r="A1697" s="191">
        <v>43483</v>
      </c>
      <c r="B1697" s="192">
        <v>5109</v>
      </c>
      <c r="C1697" s="47" t="s">
        <v>9</v>
      </c>
      <c r="D1697" s="48" t="s">
        <v>1162</v>
      </c>
      <c r="E1697" s="193">
        <v>5947.2</v>
      </c>
      <c r="F1697" s="194">
        <v>2230.2000000000003</v>
      </c>
      <c r="G1697" s="194">
        <v>3716.9999999999995</v>
      </c>
    </row>
    <row r="1698" spans="1:7" ht="15" x14ac:dyDescent="0.25">
      <c r="A1698" s="191">
        <v>43483</v>
      </c>
      <c r="B1698" s="192">
        <v>5110</v>
      </c>
      <c r="C1698" s="47" t="s">
        <v>9</v>
      </c>
      <c r="D1698" s="48" t="s">
        <v>1161</v>
      </c>
      <c r="E1698" s="193">
        <v>5947.2</v>
      </c>
      <c r="F1698" s="194">
        <v>2230.2000000000003</v>
      </c>
      <c r="G1698" s="194">
        <v>3716.9999999999995</v>
      </c>
    </row>
    <row r="1699" spans="1:7" ht="15" x14ac:dyDescent="0.25">
      <c r="A1699" s="191">
        <v>43483</v>
      </c>
      <c r="B1699" s="192">
        <v>5111</v>
      </c>
      <c r="C1699" s="47" t="s">
        <v>9</v>
      </c>
      <c r="D1699" s="48" t="s">
        <v>1163</v>
      </c>
      <c r="E1699" s="193">
        <v>5947.2</v>
      </c>
      <c r="F1699" s="194">
        <v>2230.2000000000003</v>
      </c>
      <c r="G1699" s="194">
        <v>3716.9999999999995</v>
      </c>
    </row>
    <row r="1700" spans="1:7" ht="15" x14ac:dyDescent="0.25">
      <c r="A1700" s="191">
        <v>43496</v>
      </c>
      <c r="B1700" s="192">
        <v>5112</v>
      </c>
      <c r="C1700" s="47" t="s">
        <v>9</v>
      </c>
      <c r="D1700" s="48" t="s">
        <v>1163</v>
      </c>
      <c r="E1700" s="193">
        <v>5947.2</v>
      </c>
      <c r="F1700" s="194">
        <v>2230.2000000000003</v>
      </c>
      <c r="G1700" s="194">
        <v>3716.9999999999995</v>
      </c>
    </row>
    <row r="1701" spans="1:7" ht="15" x14ac:dyDescent="0.25">
      <c r="A1701" s="191">
        <v>43600</v>
      </c>
      <c r="B1701" s="192">
        <v>5113</v>
      </c>
      <c r="C1701" s="47" t="s">
        <v>9</v>
      </c>
      <c r="D1701" s="48" t="s">
        <v>1164</v>
      </c>
      <c r="E1701" s="193">
        <v>1</v>
      </c>
      <c r="F1701" s="194">
        <v>0</v>
      </c>
      <c r="G1701" s="194">
        <v>1</v>
      </c>
    </row>
    <row r="1702" spans="1:7" ht="15" x14ac:dyDescent="0.25">
      <c r="A1702" s="191">
        <v>43424</v>
      </c>
      <c r="B1702" s="192">
        <v>5115</v>
      </c>
      <c r="C1702" s="47" t="s">
        <v>9</v>
      </c>
      <c r="D1702" s="48" t="s">
        <v>1165</v>
      </c>
      <c r="E1702" s="193">
        <v>1</v>
      </c>
      <c r="F1702" s="194">
        <v>0</v>
      </c>
      <c r="G1702" s="194">
        <v>1</v>
      </c>
    </row>
    <row r="1703" spans="1:7" ht="15" x14ac:dyDescent="0.25">
      <c r="A1703" s="191">
        <v>43424</v>
      </c>
      <c r="B1703" s="192">
        <v>5117</v>
      </c>
      <c r="C1703" s="47" t="s">
        <v>9</v>
      </c>
      <c r="D1703" s="48" t="s">
        <v>1166</v>
      </c>
      <c r="E1703" s="193">
        <v>1</v>
      </c>
      <c r="F1703" s="194">
        <v>0</v>
      </c>
      <c r="G1703" s="194">
        <v>1</v>
      </c>
    </row>
    <row r="1704" spans="1:7" ht="15" x14ac:dyDescent="0.25">
      <c r="A1704" s="191">
        <v>43424</v>
      </c>
      <c r="B1704" s="192">
        <v>5119</v>
      </c>
      <c r="C1704" s="47" t="s">
        <v>9</v>
      </c>
      <c r="D1704" s="48" t="s">
        <v>1167</v>
      </c>
      <c r="E1704" s="193">
        <v>1</v>
      </c>
      <c r="F1704" s="194">
        <v>0</v>
      </c>
      <c r="G1704" s="194">
        <v>1</v>
      </c>
    </row>
    <row r="1705" spans="1:7" ht="15" x14ac:dyDescent="0.25">
      <c r="A1705" s="191">
        <v>43424</v>
      </c>
      <c r="B1705" s="192">
        <v>5120</v>
      </c>
      <c r="C1705" s="47" t="s">
        <v>9</v>
      </c>
      <c r="D1705" s="48" t="s">
        <v>1168</v>
      </c>
      <c r="E1705" s="193">
        <v>1</v>
      </c>
      <c r="F1705" s="194">
        <v>0</v>
      </c>
      <c r="G1705" s="194">
        <v>1</v>
      </c>
    </row>
    <row r="1706" spans="1:7" ht="15" x14ac:dyDescent="0.25">
      <c r="A1706" s="191">
        <v>43424</v>
      </c>
      <c r="B1706" s="192">
        <v>5121</v>
      </c>
      <c r="C1706" s="47" t="s">
        <v>9</v>
      </c>
      <c r="D1706" s="48" t="s">
        <v>1169</v>
      </c>
      <c r="E1706" s="193">
        <v>1</v>
      </c>
      <c r="F1706" s="194">
        <v>0</v>
      </c>
      <c r="G1706" s="194">
        <v>1</v>
      </c>
    </row>
    <row r="1707" spans="1:7" ht="15" x14ac:dyDescent="0.25">
      <c r="A1707" s="191">
        <v>43424</v>
      </c>
      <c r="B1707" s="192">
        <v>5251</v>
      </c>
      <c r="C1707" s="47" t="s">
        <v>9</v>
      </c>
      <c r="D1707" s="48" t="s">
        <v>1170</v>
      </c>
      <c r="E1707" s="193">
        <v>14143.26</v>
      </c>
      <c r="F1707" s="194">
        <v>5539.4435000000003</v>
      </c>
      <c r="G1707" s="194">
        <v>8603.8165000000008</v>
      </c>
    </row>
    <row r="1708" spans="1:7" ht="15" x14ac:dyDescent="0.25">
      <c r="A1708" s="191">
        <v>43424</v>
      </c>
      <c r="B1708" s="192">
        <v>5129</v>
      </c>
      <c r="C1708" s="47" t="s">
        <v>9</v>
      </c>
      <c r="D1708" s="48" t="s">
        <v>1171</v>
      </c>
      <c r="E1708" s="193">
        <v>1</v>
      </c>
      <c r="F1708" s="194">
        <v>0</v>
      </c>
      <c r="G1708" s="194">
        <v>1</v>
      </c>
    </row>
    <row r="1709" spans="1:7" ht="15" x14ac:dyDescent="0.25">
      <c r="A1709" s="191">
        <v>43424</v>
      </c>
      <c r="B1709" s="192">
        <v>5132</v>
      </c>
      <c r="C1709" s="47" t="s">
        <v>9</v>
      </c>
      <c r="D1709" s="48" t="s">
        <v>1171</v>
      </c>
      <c r="E1709" s="193">
        <v>1</v>
      </c>
      <c r="F1709" s="194">
        <v>0</v>
      </c>
      <c r="G1709" s="194">
        <v>1</v>
      </c>
    </row>
    <row r="1710" spans="1:7" ht="15" x14ac:dyDescent="0.25">
      <c r="A1710" s="191">
        <v>43437</v>
      </c>
      <c r="B1710" s="192">
        <v>5089</v>
      </c>
      <c r="C1710" s="47" t="s">
        <v>9</v>
      </c>
      <c r="D1710" s="48" t="s">
        <v>1172</v>
      </c>
      <c r="E1710" s="193">
        <v>9434.1</v>
      </c>
      <c r="F1710" s="194">
        <v>3616.4050000000002</v>
      </c>
      <c r="G1710" s="194">
        <v>5817.6949999999997</v>
      </c>
    </row>
    <row r="1711" spans="1:7" ht="15" x14ac:dyDescent="0.25">
      <c r="A1711" s="191">
        <v>43461</v>
      </c>
      <c r="B1711" s="192">
        <v>5154</v>
      </c>
      <c r="C1711" s="47" t="s">
        <v>9</v>
      </c>
      <c r="D1711" s="48" t="s">
        <v>1173</v>
      </c>
      <c r="E1711" s="193">
        <v>14143.23</v>
      </c>
      <c r="F1711" s="194">
        <v>5421.5715</v>
      </c>
      <c r="G1711" s="194">
        <v>8721.6584999999995</v>
      </c>
    </row>
    <row r="1712" spans="1:7" ht="15" x14ac:dyDescent="0.25">
      <c r="A1712" s="191">
        <v>43463</v>
      </c>
      <c r="B1712" s="192">
        <v>5234</v>
      </c>
      <c r="C1712" s="47" t="s">
        <v>9</v>
      </c>
      <c r="D1712" s="48" t="s">
        <v>1173</v>
      </c>
      <c r="E1712" s="193">
        <v>14143.23</v>
      </c>
      <c r="F1712" s="194">
        <v>5421.5715</v>
      </c>
      <c r="G1712" s="194">
        <v>8721.6584999999995</v>
      </c>
    </row>
    <row r="1713" spans="1:7" ht="15" x14ac:dyDescent="0.25">
      <c r="A1713" s="191">
        <v>43461</v>
      </c>
      <c r="B1713" s="192">
        <v>5155</v>
      </c>
      <c r="C1713" s="47" t="s">
        <v>9</v>
      </c>
      <c r="D1713" s="48" t="s">
        <v>1173</v>
      </c>
      <c r="E1713" s="193">
        <v>14143.23</v>
      </c>
      <c r="F1713" s="194">
        <v>5421.5715</v>
      </c>
      <c r="G1713" s="194">
        <v>8721.6584999999995</v>
      </c>
    </row>
    <row r="1714" spans="1:7" ht="15" x14ac:dyDescent="0.25">
      <c r="A1714" s="191">
        <v>43439</v>
      </c>
      <c r="B1714" s="192">
        <v>5093</v>
      </c>
      <c r="C1714" s="47" t="s">
        <v>9</v>
      </c>
      <c r="D1714" s="48" t="s">
        <v>1174</v>
      </c>
      <c r="E1714" s="193">
        <v>5575</v>
      </c>
      <c r="F1714" s="194">
        <v>2137.0833333333335</v>
      </c>
      <c r="G1714" s="194">
        <v>3437.9166666666665</v>
      </c>
    </row>
    <row r="1715" spans="1:7" ht="15" x14ac:dyDescent="0.25">
      <c r="A1715" s="191">
        <v>43439</v>
      </c>
      <c r="B1715" s="192">
        <v>5094</v>
      </c>
      <c r="C1715" s="47" t="s">
        <v>9</v>
      </c>
      <c r="D1715" s="48" t="s">
        <v>1175</v>
      </c>
      <c r="E1715" s="193">
        <v>5575</v>
      </c>
      <c r="F1715" s="194">
        <v>2137.0833333333335</v>
      </c>
      <c r="G1715" s="194">
        <v>3437.9166666666665</v>
      </c>
    </row>
    <row r="1716" spans="1:7" ht="15" x14ac:dyDescent="0.25">
      <c r="A1716" s="191">
        <v>43593</v>
      </c>
      <c r="B1716" s="192">
        <v>5195</v>
      </c>
      <c r="C1716" s="47" t="s">
        <v>9</v>
      </c>
      <c r="D1716" s="48" t="s">
        <v>1176</v>
      </c>
      <c r="E1716" s="193">
        <v>8378</v>
      </c>
      <c r="F1716" s="194">
        <v>2862.4833333333331</v>
      </c>
      <c r="G1716" s="194">
        <v>5515.5166666666664</v>
      </c>
    </row>
    <row r="1717" spans="1:7" ht="15" x14ac:dyDescent="0.25">
      <c r="A1717" s="191">
        <v>43593</v>
      </c>
      <c r="B1717" s="192">
        <v>5196</v>
      </c>
      <c r="C1717" s="47" t="s">
        <v>9</v>
      </c>
      <c r="D1717" s="48" t="s">
        <v>1177</v>
      </c>
      <c r="E1717" s="193">
        <v>10030</v>
      </c>
      <c r="F1717" s="194">
        <v>6853.833333333333</v>
      </c>
      <c r="G1717" s="194">
        <v>3176.166666666667</v>
      </c>
    </row>
    <row r="1718" spans="1:7" ht="15" x14ac:dyDescent="0.25">
      <c r="A1718" s="191">
        <v>38108</v>
      </c>
      <c r="B1718" s="192" t="s">
        <v>1132</v>
      </c>
      <c r="C1718" s="47" t="s">
        <v>9</v>
      </c>
      <c r="D1718" s="48" t="s">
        <v>1178</v>
      </c>
      <c r="E1718" s="193">
        <v>1</v>
      </c>
      <c r="F1718" s="194">
        <v>0</v>
      </c>
      <c r="G1718" s="194">
        <v>1</v>
      </c>
    </row>
    <row r="1719" spans="1:7" ht="15" x14ac:dyDescent="0.25">
      <c r="A1719" s="191">
        <v>42198</v>
      </c>
      <c r="B1719" s="192">
        <v>3774</v>
      </c>
      <c r="C1719" s="47" t="s">
        <v>9</v>
      </c>
      <c r="D1719" s="48" t="s">
        <v>1179</v>
      </c>
      <c r="E1719" s="193">
        <v>6254</v>
      </c>
      <c r="F1719" s="194">
        <v>4534.1499999999996</v>
      </c>
      <c r="G1719" s="194">
        <v>1719.8500000000004</v>
      </c>
    </row>
    <row r="1720" spans="1:7" ht="15" x14ac:dyDescent="0.25">
      <c r="A1720" s="191">
        <v>42177</v>
      </c>
      <c r="B1720" s="192">
        <v>3745</v>
      </c>
      <c r="C1720" s="47" t="s">
        <v>9</v>
      </c>
      <c r="D1720" s="48" t="s">
        <v>1078</v>
      </c>
      <c r="E1720" s="193">
        <v>23616.86</v>
      </c>
      <c r="F1720" s="194">
        <v>23615.86</v>
      </c>
      <c r="G1720" s="194">
        <v>1</v>
      </c>
    </row>
    <row r="1721" spans="1:7" ht="15" x14ac:dyDescent="0.25">
      <c r="A1721" s="191">
        <v>42572</v>
      </c>
      <c r="B1721" s="192">
        <v>4141</v>
      </c>
      <c r="C1721" s="47" t="s">
        <v>9</v>
      </c>
      <c r="D1721" s="48" t="s">
        <v>1180</v>
      </c>
      <c r="E1721" s="193">
        <v>1</v>
      </c>
      <c r="F1721" s="194">
        <v>0</v>
      </c>
      <c r="G1721" s="194">
        <v>1</v>
      </c>
    </row>
    <row r="1722" spans="1:7" ht="15" x14ac:dyDescent="0.25">
      <c r="A1722" s="191">
        <v>42013</v>
      </c>
      <c r="B1722" s="192">
        <v>3851</v>
      </c>
      <c r="C1722" s="47" t="s">
        <v>9</v>
      </c>
      <c r="D1722" s="48" t="s">
        <v>1181</v>
      </c>
      <c r="E1722" s="193">
        <v>3186</v>
      </c>
      <c r="F1722" s="194">
        <v>2469.15</v>
      </c>
      <c r="G1722" s="194">
        <v>716.84999999999991</v>
      </c>
    </row>
    <row r="1723" spans="1:7" ht="15" x14ac:dyDescent="0.25">
      <c r="A1723" s="191">
        <v>43437</v>
      </c>
      <c r="B1723" s="192">
        <v>5156</v>
      </c>
      <c r="C1723" s="47" t="s">
        <v>9</v>
      </c>
      <c r="D1723" s="48" t="s">
        <v>1182</v>
      </c>
      <c r="E1723" s="193">
        <v>8100</v>
      </c>
      <c r="F1723" s="194">
        <v>6210</v>
      </c>
      <c r="G1723" s="194">
        <v>1890</v>
      </c>
    </row>
    <row r="1724" spans="1:7" ht="15" x14ac:dyDescent="0.25">
      <c r="A1724" s="191">
        <v>43633</v>
      </c>
      <c r="B1724" s="192">
        <v>5235</v>
      </c>
      <c r="C1724" s="47" t="s">
        <v>9</v>
      </c>
      <c r="D1724" s="48" t="s">
        <v>1183</v>
      </c>
      <c r="E1724" s="193">
        <v>23499.7</v>
      </c>
      <c r="F1724" s="194">
        <v>15666.466666666667</v>
      </c>
      <c r="G1724" s="194">
        <v>7833.2333333333336</v>
      </c>
    </row>
    <row r="1725" spans="1:7" ht="15" x14ac:dyDescent="0.25">
      <c r="A1725" s="191">
        <v>39875</v>
      </c>
      <c r="B1725" s="192">
        <v>1137</v>
      </c>
      <c r="C1725" s="47" t="s">
        <v>9</v>
      </c>
      <c r="D1725" s="48" t="s">
        <v>1184</v>
      </c>
      <c r="E1725" s="193">
        <v>1</v>
      </c>
      <c r="F1725" s="194">
        <v>0</v>
      </c>
      <c r="G1725" s="194">
        <v>1</v>
      </c>
    </row>
    <row r="1726" spans="1:7" ht="15" x14ac:dyDescent="0.25">
      <c r="A1726" s="191">
        <v>42668</v>
      </c>
      <c r="B1726" s="192">
        <v>4356</v>
      </c>
      <c r="C1726" s="47" t="s">
        <v>9</v>
      </c>
      <c r="D1726" s="48" t="s">
        <v>1185</v>
      </c>
      <c r="E1726" s="193">
        <v>5841</v>
      </c>
      <c r="F1726" s="194">
        <v>3504.6000000000004</v>
      </c>
      <c r="G1726" s="194">
        <v>2336.3999999999996</v>
      </c>
    </row>
    <row r="1727" spans="1:7" ht="15" x14ac:dyDescent="0.25">
      <c r="A1727" s="191">
        <v>42668</v>
      </c>
      <c r="B1727" s="192">
        <v>4304</v>
      </c>
      <c r="C1727" s="47" t="s">
        <v>9</v>
      </c>
      <c r="D1727" s="48" t="s">
        <v>68</v>
      </c>
      <c r="E1727" s="193">
        <v>2065</v>
      </c>
      <c r="F1727" s="194">
        <v>1239</v>
      </c>
      <c r="G1727" s="194">
        <v>826</v>
      </c>
    </row>
    <row r="1728" spans="1:7" ht="15" x14ac:dyDescent="0.25">
      <c r="A1728" s="191">
        <v>42668</v>
      </c>
      <c r="B1728" s="192">
        <v>4286</v>
      </c>
      <c r="C1728" s="47" t="s">
        <v>9</v>
      </c>
      <c r="D1728" s="48" t="s">
        <v>68</v>
      </c>
      <c r="E1728" s="193">
        <v>2065</v>
      </c>
      <c r="F1728" s="194">
        <v>1239</v>
      </c>
      <c r="G1728" s="194">
        <v>826</v>
      </c>
    </row>
    <row r="1729" spans="1:7" ht="15" x14ac:dyDescent="0.25">
      <c r="A1729" s="191">
        <v>42668</v>
      </c>
      <c r="B1729" s="192">
        <v>4290</v>
      </c>
      <c r="C1729" s="47" t="s">
        <v>9</v>
      </c>
      <c r="D1729" s="48" t="s">
        <v>68</v>
      </c>
      <c r="E1729" s="193">
        <v>2065</v>
      </c>
      <c r="F1729" s="194">
        <v>1239</v>
      </c>
      <c r="G1729" s="194">
        <v>826</v>
      </c>
    </row>
    <row r="1730" spans="1:7" ht="15" x14ac:dyDescent="0.25">
      <c r="A1730" s="191">
        <v>43528</v>
      </c>
      <c r="B1730" s="192">
        <v>5172</v>
      </c>
      <c r="C1730" s="47" t="s">
        <v>9</v>
      </c>
      <c r="D1730" s="48" t="s">
        <v>1186</v>
      </c>
      <c r="E1730" s="193">
        <v>7300</v>
      </c>
      <c r="F1730" s="194">
        <v>2615.8333333333335</v>
      </c>
      <c r="G1730" s="194">
        <v>4684.1666666666661</v>
      </c>
    </row>
    <row r="1731" spans="1:7" ht="15" x14ac:dyDescent="0.25">
      <c r="A1731" s="191">
        <v>42552</v>
      </c>
      <c r="B1731" s="192">
        <v>3996</v>
      </c>
      <c r="C1731" s="47" t="s">
        <v>9</v>
      </c>
      <c r="D1731" s="48" t="s">
        <v>1187</v>
      </c>
      <c r="E1731" s="193">
        <v>1834.9</v>
      </c>
      <c r="F1731" s="194">
        <v>1146.8125</v>
      </c>
      <c r="G1731" s="194">
        <v>688.08750000000009</v>
      </c>
    </row>
    <row r="1732" spans="1:7" ht="15" x14ac:dyDescent="0.25">
      <c r="A1732" s="191">
        <v>42565</v>
      </c>
      <c r="B1732" s="192">
        <v>4116</v>
      </c>
      <c r="C1732" s="47" t="s">
        <v>9</v>
      </c>
      <c r="D1732" s="48" t="s">
        <v>1188</v>
      </c>
      <c r="E1732" s="193">
        <v>31978</v>
      </c>
      <c r="F1732" s="194">
        <v>19986.25</v>
      </c>
      <c r="G1732" s="194">
        <v>11991.75</v>
      </c>
    </row>
    <row r="1733" spans="1:7" ht="15" x14ac:dyDescent="0.25">
      <c r="A1733" s="191">
        <v>42565</v>
      </c>
      <c r="B1733" s="192">
        <v>4114</v>
      </c>
      <c r="C1733" s="47" t="s">
        <v>9</v>
      </c>
      <c r="D1733" s="48" t="s">
        <v>1189</v>
      </c>
      <c r="E1733" s="193">
        <v>31978</v>
      </c>
      <c r="F1733" s="194">
        <v>19986.25</v>
      </c>
      <c r="G1733" s="194">
        <v>11991.75</v>
      </c>
    </row>
    <row r="1734" spans="1:7" ht="15" x14ac:dyDescent="0.25">
      <c r="A1734" s="191">
        <v>42565</v>
      </c>
      <c r="B1734" s="192">
        <v>4117</v>
      </c>
      <c r="C1734" s="47" t="s">
        <v>9</v>
      </c>
      <c r="D1734" s="48" t="s">
        <v>1190</v>
      </c>
      <c r="E1734" s="193">
        <v>31978</v>
      </c>
      <c r="F1734" s="194">
        <v>19986.25</v>
      </c>
      <c r="G1734" s="194">
        <v>11991.75</v>
      </c>
    </row>
    <row r="1735" spans="1:7" ht="15" x14ac:dyDescent="0.25">
      <c r="A1735" s="191">
        <v>42565</v>
      </c>
      <c r="B1735" s="192">
        <v>4122</v>
      </c>
      <c r="C1735" s="47" t="s">
        <v>9</v>
      </c>
      <c r="D1735" s="48" t="s">
        <v>1190</v>
      </c>
      <c r="E1735" s="193">
        <v>36698</v>
      </c>
      <c r="F1735" s="194">
        <v>22936.25</v>
      </c>
      <c r="G1735" s="194">
        <v>13761.75</v>
      </c>
    </row>
    <row r="1736" spans="1:7" ht="15" x14ac:dyDescent="0.25">
      <c r="A1736" s="191">
        <v>42565</v>
      </c>
      <c r="B1736" s="192">
        <v>4115</v>
      </c>
      <c r="C1736" s="47" t="s">
        <v>9</v>
      </c>
      <c r="D1736" s="48" t="s">
        <v>1190</v>
      </c>
      <c r="E1736" s="193">
        <v>36698</v>
      </c>
      <c r="F1736" s="194">
        <v>22936.25</v>
      </c>
      <c r="G1736" s="194">
        <v>13761.75</v>
      </c>
    </row>
    <row r="1737" spans="1:7" ht="15" x14ac:dyDescent="0.25">
      <c r="A1737" s="191">
        <v>43495</v>
      </c>
      <c r="B1737" s="192">
        <v>5236</v>
      </c>
      <c r="C1737" s="47" t="s">
        <v>9</v>
      </c>
      <c r="D1737" s="48" t="s">
        <v>1191</v>
      </c>
      <c r="E1737" s="193">
        <v>8623.44</v>
      </c>
      <c r="F1737" s="194">
        <v>3233.7900000000004</v>
      </c>
      <c r="G1737" s="194">
        <v>5389.65</v>
      </c>
    </row>
    <row r="1738" spans="1:7" ht="15" x14ac:dyDescent="0.25">
      <c r="A1738" s="191">
        <v>43495</v>
      </c>
      <c r="B1738" s="192">
        <v>5237</v>
      </c>
      <c r="C1738" s="47" t="s">
        <v>9</v>
      </c>
      <c r="D1738" s="48" t="s">
        <v>1192</v>
      </c>
      <c r="E1738" s="193">
        <v>3540</v>
      </c>
      <c r="F1738" s="194">
        <v>1327.5</v>
      </c>
      <c r="G1738" s="194">
        <v>2212.5</v>
      </c>
    </row>
    <row r="1739" spans="1:7" ht="15" x14ac:dyDescent="0.25">
      <c r="A1739" s="191">
        <v>43495</v>
      </c>
      <c r="B1739" s="192">
        <v>5239</v>
      </c>
      <c r="C1739" s="47" t="s">
        <v>9</v>
      </c>
      <c r="D1739" s="48" t="s">
        <v>1193</v>
      </c>
      <c r="E1739" s="193">
        <v>2360</v>
      </c>
      <c r="F1739" s="194">
        <v>885</v>
      </c>
      <c r="G1739" s="194">
        <v>1475</v>
      </c>
    </row>
    <row r="1740" spans="1:7" ht="15" x14ac:dyDescent="0.25">
      <c r="A1740" s="191">
        <v>43495</v>
      </c>
      <c r="B1740" s="192">
        <v>5241</v>
      </c>
      <c r="C1740" s="47" t="s">
        <v>9</v>
      </c>
      <c r="D1740" s="48" t="s">
        <v>1194</v>
      </c>
      <c r="E1740" s="193">
        <v>5203.8</v>
      </c>
      <c r="F1740" s="194">
        <v>1951.4250000000002</v>
      </c>
      <c r="G1740" s="194">
        <v>3252.375</v>
      </c>
    </row>
    <row r="1741" spans="1:7" ht="15" x14ac:dyDescent="0.25">
      <c r="A1741" s="191">
        <v>43495</v>
      </c>
      <c r="B1741" s="192">
        <v>5242</v>
      </c>
      <c r="C1741" s="47" t="s">
        <v>9</v>
      </c>
      <c r="D1741" s="48" t="s">
        <v>1195</v>
      </c>
      <c r="E1741" s="193">
        <v>3865.68</v>
      </c>
      <c r="F1741" s="194">
        <v>1449.6299999999999</v>
      </c>
      <c r="G1741" s="194">
        <v>2416.0500000000002</v>
      </c>
    </row>
    <row r="1742" spans="1:7" ht="15" x14ac:dyDescent="0.25">
      <c r="A1742" s="191">
        <v>43495</v>
      </c>
      <c r="B1742" s="192">
        <v>5243</v>
      </c>
      <c r="C1742" s="47" t="s">
        <v>9</v>
      </c>
      <c r="D1742" s="48" t="s">
        <v>1196</v>
      </c>
      <c r="E1742" s="193">
        <v>5501.16</v>
      </c>
      <c r="F1742" s="194">
        <v>2062.9349999999999</v>
      </c>
      <c r="G1742" s="194">
        <v>3438.2249999999999</v>
      </c>
    </row>
    <row r="1743" spans="1:7" ht="15" x14ac:dyDescent="0.25">
      <c r="A1743" s="191">
        <v>43495</v>
      </c>
      <c r="B1743" s="192">
        <v>5244</v>
      </c>
      <c r="C1743" s="47" t="s">
        <v>9</v>
      </c>
      <c r="D1743" s="48" t="s">
        <v>1196</v>
      </c>
      <c r="E1743" s="193">
        <v>5501.16</v>
      </c>
      <c r="F1743" s="194">
        <v>2062.9349999999999</v>
      </c>
      <c r="G1743" s="194">
        <v>3438.2249999999999</v>
      </c>
    </row>
    <row r="1744" spans="1:7" ht="15" x14ac:dyDescent="0.25">
      <c r="A1744" s="191">
        <v>43495</v>
      </c>
      <c r="B1744" s="192">
        <v>5245</v>
      </c>
      <c r="C1744" s="47" t="s">
        <v>9</v>
      </c>
      <c r="D1744" s="48" t="s">
        <v>1196</v>
      </c>
      <c r="E1744" s="193">
        <v>5501.16</v>
      </c>
      <c r="F1744" s="194">
        <v>2062.9349999999999</v>
      </c>
      <c r="G1744" s="194">
        <v>3438.2249999999999</v>
      </c>
    </row>
    <row r="1745" spans="1:7" ht="15" x14ac:dyDescent="0.25">
      <c r="A1745" s="191">
        <v>43495</v>
      </c>
      <c r="B1745" s="192">
        <v>5246</v>
      </c>
      <c r="C1745" s="47" t="s">
        <v>9</v>
      </c>
      <c r="D1745" s="48" t="s">
        <v>1196</v>
      </c>
      <c r="E1745" s="193">
        <v>5501.16</v>
      </c>
      <c r="F1745" s="194">
        <v>2062.9349999999999</v>
      </c>
      <c r="G1745" s="194">
        <v>3438.2249999999999</v>
      </c>
    </row>
    <row r="1746" spans="1:7" ht="15" x14ac:dyDescent="0.25">
      <c r="A1746" s="191">
        <v>43495</v>
      </c>
      <c r="B1746" s="192">
        <v>5247</v>
      </c>
      <c r="C1746" s="47" t="s">
        <v>9</v>
      </c>
      <c r="D1746" s="48" t="s">
        <v>1196</v>
      </c>
      <c r="E1746" s="193">
        <v>5501.16</v>
      </c>
      <c r="F1746" s="194">
        <v>2062.9349999999999</v>
      </c>
      <c r="G1746" s="194">
        <v>3438.2249999999999</v>
      </c>
    </row>
    <row r="1747" spans="1:7" ht="15" x14ac:dyDescent="0.25">
      <c r="A1747" s="191">
        <v>43495</v>
      </c>
      <c r="B1747" s="192">
        <v>5248</v>
      </c>
      <c r="C1747" s="47" t="s">
        <v>9</v>
      </c>
      <c r="D1747" s="48" t="s">
        <v>1196</v>
      </c>
      <c r="E1747" s="193">
        <v>5501.16</v>
      </c>
      <c r="F1747" s="194">
        <v>2062.9349999999999</v>
      </c>
      <c r="G1747" s="194">
        <v>3438.2249999999999</v>
      </c>
    </row>
    <row r="1748" spans="1:7" ht="15" x14ac:dyDescent="0.25">
      <c r="A1748" s="191">
        <v>43495</v>
      </c>
      <c r="B1748" s="192">
        <v>5249</v>
      </c>
      <c r="C1748" s="47" t="s">
        <v>9</v>
      </c>
      <c r="D1748" s="48" t="s">
        <v>1196</v>
      </c>
      <c r="E1748" s="193">
        <v>5501.16</v>
      </c>
      <c r="F1748" s="194">
        <v>2062.9349999999999</v>
      </c>
      <c r="G1748" s="194">
        <v>3438.2249999999999</v>
      </c>
    </row>
    <row r="1749" spans="1:7" ht="15" x14ac:dyDescent="0.25">
      <c r="A1749" s="191">
        <v>43495</v>
      </c>
      <c r="B1749" s="192">
        <v>5250</v>
      </c>
      <c r="C1749" s="47" t="s">
        <v>9</v>
      </c>
      <c r="D1749" s="48" t="s">
        <v>1196</v>
      </c>
      <c r="E1749" s="193">
        <v>5501.16</v>
      </c>
      <c r="F1749" s="194">
        <v>2062.9349999999999</v>
      </c>
      <c r="G1749" s="194">
        <v>3438.2249999999999</v>
      </c>
    </row>
    <row r="1750" spans="1:7" ht="15" x14ac:dyDescent="0.25">
      <c r="A1750" s="191">
        <v>38108</v>
      </c>
      <c r="B1750" s="192">
        <v>1156</v>
      </c>
      <c r="C1750" s="47" t="s">
        <v>9</v>
      </c>
      <c r="D1750" s="48" t="s">
        <v>1197</v>
      </c>
      <c r="E1750" s="193">
        <v>1</v>
      </c>
      <c r="F1750" s="194">
        <v>0</v>
      </c>
      <c r="G1750" s="194">
        <v>1</v>
      </c>
    </row>
    <row r="1751" spans="1:7" ht="15" x14ac:dyDescent="0.25">
      <c r="A1751" s="191">
        <v>38112</v>
      </c>
      <c r="B1751" s="192">
        <v>172</v>
      </c>
      <c r="C1751" s="47" t="s">
        <v>9</v>
      </c>
      <c r="D1751" s="48" t="s">
        <v>1198</v>
      </c>
      <c r="E1751" s="193">
        <v>1</v>
      </c>
      <c r="F1751" s="194">
        <v>0</v>
      </c>
      <c r="G1751" s="194">
        <v>1</v>
      </c>
    </row>
    <row r="1752" spans="1:7" ht="15" x14ac:dyDescent="0.25">
      <c r="A1752" s="191">
        <v>43461</v>
      </c>
      <c r="B1752" s="192">
        <v>5148</v>
      </c>
      <c r="C1752" s="47" t="s">
        <v>9</v>
      </c>
      <c r="D1752" s="48" t="s">
        <v>1199</v>
      </c>
      <c r="E1752" s="193">
        <v>19625.37</v>
      </c>
      <c r="F1752" s="194">
        <v>15046.117</v>
      </c>
      <c r="G1752" s="194">
        <v>4579.2529999999988</v>
      </c>
    </row>
    <row r="1753" spans="1:7" ht="15" x14ac:dyDescent="0.25">
      <c r="A1753" s="191">
        <v>43462</v>
      </c>
      <c r="B1753" s="192">
        <v>5149</v>
      </c>
      <c r="C1753" s="47" t="s">
        <v>9</v>
      </c>
      <c r="D1753" s="48" t="s">
        <v>1200</v>
      </c>
      <c r="E1753" s="193">
        <v>10475.57</v>
      </c>
      <c r="F1753" s="194">
        <v>8031.2703333333338</v>
      </c>
      <c r="G1753" s="194">
        <v>2444.2996666666659</v>
      </c>
    </row>
    <row r="1754" spans="1:7" ht="15" x14ac:dyDescent="0.25">
      <c r="A1754" s="191">
        <v>43826</v>
      </c>
      <c r="B1754" s="192">
        <v>5150</v>
      </c>
      <c r="C1754" s="47" t="s">
        <v>9</v>
      </c>
      <c r="D1754" s="48" t="s">
        <v>1200</v>
      </c>
      <c r="E1754" s="193">
        <v>10475.57</v>
      </c>
      <c r="F1754" s="194">
        <v>5936.1563333333334</v>
      </c>
      <c r="G1754" s="194">
        <v>4539.4136666666664</v>
      </c>
    </row>
    <row r="1755" spans="1:7" ht="15" x14ac:dyDescent="0.25">
      <c r="A1755" s="191">
        <v>43461</v>
      </c>
      <c r="B1755" s="192">
        <v>5151</v>
      </c>
      <c r="C1755" s="47" t="s">
        <v>9</v>
      </c>
      <c r="D1755" s="48" t="s">
        <v>1200</v>
      </c>
      <c r="E1755" s="193">
        <v>10475.57</v>
      </c>
      <c r="F1755" s="194">
        <v>8031.2703333333338</v>
      </c>
      <c r="G1755" s="194">
        <v>2444.2996666666659</v>
      </c>
    </row>
    <row r="1756" spans="1:7" ht="15" x14ac:dyDescent="0.25">
      <c r="A1756" s="191">
        <v>42552</v>
      </c>
      <c r="B1756" s="192">
        <v>4088</v>
      </c>
      <c r="C1756" s="47" t="s">
        <v>9</v>
      </c>
      <c r="D1756" s="48" t="s">
        <v>1201</v>
      </c>
      <c r="E1756" s="193">
        <v>1</v>
      </c>
      <c r="F1756" s="194">
        <v>0</v>
      </c>
      <c r="G1756" s="194">
        <v>1</v>
      </c>
    </row>
    <row r="1757" spans="1:7" ht="15" x14ac:dyDescent="0.25">
      <c r="A1757" s="191">
        <v>43641</v>
      </c>
      <c r="B1757" s="192">
        <v>5265</v>
      </c>
      <c r="C1757" s="47" t="s">
        <v>9</v>
      </c>
      <c r="D1757" s="48" t="s">
        <v>1202</v>
      </c>
      <c r="E1757" s="193">
        <v>3540</v>
      </c>
      <c r="F1757" s="194">
        <v>2360</v>
      </c>
      <c r="G1757" s="194">
        <v>1180</v>
      </c>
    </row>
    <row r="1758" spans="1:7" ht="15" x14ac:dyDescent="0.25">
      <c r="A1758" s="191">
        <v>43689</v>
      </c>
      <c r="B1758" s="192">
        <v>5282</v>
      </c>
      <c r="C1758" s="47" t="s">
        <v>9</v>
      </c>
      <c r="D1758" s="48" t="s">
        <v>1203</v>
      </c>
      <c r="E1758" s="193">
        <v>248083.20000000001</v>
      </c>
      <c r="F1758" s="194">
        <v>157119.36000000002</v>
      </c>
      <c r="G1758" s="194">
        <v>90963.839999999997</v>
      </c>
    </row>
    <row r="1759" spans="1:7" ht="15" x14ac:dyDescent="0.25">
      <c r="A1759" s="191">
        <v>43252</v>
      </c>
      <c r="B1759" s="192">
        <v>4906</v>
      </c>
      <c r="C1759" s="47" t="s">
        <v>9</v>
      </c>
      <c r="D1759" s="48" t="s">
        <v>1204</v>
      </c>
      <c r="E1759" s="193">
        <v>5845.43</v>
      </c>
      <c r="F1759" s="194">
        <v>5066.0393333333332</v>
      </c>
      <c r="G1759" s="194">
        <v>779.39066666666713</v>
      </c>
    </row>
    <row r="1760" spans="1:7" ht="15" x14ac:dyDescent="0.25">
      <c r="A1760" s="191">
        <v>43549</v>
      </c>
      <c r="B1760" s="192">
        <v>5178</v>
      </c>
      <c r="C1760" s="47" t="s">
        <v>9</v>
      </c>
      <c r="D1760" s="48" t="s">
        <v>1205</v>
      </c>
      <c r="E1760" s="193">
        <v>21240</v>
      </c>
      <c r="F1760" s="194">
        <v>21240</v>
      </c>
      <c r="G1760" s="194">
        <v>1</v>
      </c>
    </row>
    <row r="1761" spans="1:7" ht="15" x14ac:dyDescent="0.25">
      <c r="A1761" s="191">
        <v>43454</v>
      </c>
      <c r="B1761" s="192">
        <v>5159</v>
      </c>
      <c r="C1761" s="47" t="s">
        <v>9</v>
      </c>
      <c r="D1761" s="48" t="s">
        <v>1206</v>
      </c>
      <c r="E1761" s="193">
        <v>61053.2</v>
      </c>
      <c r="F1761" s="194">
        <v>23403.726666666666</v>
      </c>
      <c r="G1761" s="194">
        <v>37649.473333333328</v>
      </c>
    </row>
    <row r="1762" spans="1:7" ht="15" x14ac:dyDescent="0.25">
      <c r="A1762" s="191">
        <v>43454</v>
      </c>
      <c r="B1762" s="192">
        <v>5158</v>
      </c>
      <c r="C1762" s="47" t="s">
        <v>9</v>
      </c>
      <c r="D1762" s="48" t="s">
        <v>1206</v>
      </c>
      <c r="E1762" s="193">
        <v>61053.2</v>
      </c>
      <c r="F1762" s="194">
        <v>23403.726666666666</v>
      </c>
      <c r="G1762" s="194">
        <v>37649.473333333328</v>
      </c>
    </row>
    <row r="1763" spans="1:7" ht="15" x14ac:dyDescent="0.25">
      <c r="A1763" s="191">
        <v>42234</v>
      </c>
      <c r="B1763" s="192">
        <v>3809</v>
      </c>
      <c r="C1763" s="47" t="s">
        <v>9</v>
      </c>
      <c r="D1763" s="48" t="s">
        <v>1207</v>
      </c>
      <c r="E1763" s="193">
        <v>35232.44</v>
      </c>
      <c r="F1763" s="194">
        <v>35231.440000000002</v>
      </c>
      <c r="G1763" s="194">
        <v>1</v>
      </c>
    </row>
    <row r="1764" spans="1:7" ht="15" x14ac:dyDescent="0.25">
      <c r="A1764" s="191">
        <v>43524</v>
      </c>
      <c r="B1764" s="192">
        <v>5025</v>
      </c>
      <c r="C1764" s="47" t="s">
        <v>9</v>
      </c>
      <c r="D1764" s="48" t="s">
        <v>1208</v>
      </c>
      <c r="E1764" s="193">
        <v>3200</v>
      </c>
      <c r="F1764" s="194">
        <v>1173.3333333333335</v>
      </c>
      <c r="G1764" s="194">
        <v>2026.6666666666665</v>
      </c>
    </row>
    <row r="1765" spans="1:7" ht="15" x14ac:dyDescent="0.25">
      <c r="A1765" s="191">
        <v>42013</v>
      </c>
      <c r="B1765" s="192">
        <v>3854</v>
      </c>
      <c r="C1765" s="47" t="s">
        <v>9</v>
      </c>
      <c r="D1765" s="48" t="s">
        <v>1209</v>
      </c>
      <c r="E1765" s="193">
        <v>23346.3</v>
      </c>
      <c r="F1765" s="194">
        <v>18093.3825</v>
      </c>
      <c r="G1765" s="194">
        <v>5252.9174999999996</v>
      </c>
    </row>
    <row r="1766" spans="1:7" ht="15" x14ac:dyDescent="0.25">
      <c r="A1766" s="191">
        <v>43637</v>
      </c>
      <c r="B1766" s="192">
        <v>5264</v>
      </c>
      <c r="C1766" s="47" t="s">
        <v>9</v>
      </c>
      <c r="D1766" s="48" t="s">
        <v>1210</v>
      </c>
      <c r="E1766" s="193">
        <v>194795.34</v>
      </c>
      <c r="F1766" s="194">
        <v>64931.78</v>
      </c>
      <c r="G1766" s="194">
        <v>129863.56</v>
      </c>
    </row>
    <row r="1767" spans="1:7" ht="15" x14ac:dyDescent="0.25">
      <c r="A1767" s="191">
        <v>43642</v>
      </c>
      <c r="B1767" s="192">
        <v>5266</v>
      </c>
      <c r="C1767" s="47" t="s">
        <v>9</v>
      </c>
      <c r="D1767" s="48" t="s">
        <v>1211</v>
      </c>
      <c r="E1767" s="193">
        <v>26284.85</v>
      </c>
      <c r="F1767" s="194">
        <v>8761.616666666665</v>
      </c>
      <c r="G1767" s="194">
        <v>17523.233333333334</v>
      </c>
    </row>
    <row r="1768" spans="1:7" ht="15" x14ac:dyDescent="0.25">
      <c r="A1768" s="191">
        <v>43598</v>
      </c>
      <c r="B1768" s="192">
        <v>5270</v>
      </c>
      <c r="C1768" s="47" t="s">
        <v>9</v>
      </c>
      <c r="D1768" s="48" t="s">
        <v>1212</v>
      </c>
      <c r="E1768" s="193">
        <v>9322</v>
      </c>
      <c r="F1768" s="194">
        <v>3185.0166666666669</v>
      </c>
      <c r="G1768" s="194">
        <v>6136.9833333333336</v>
      </c>
    </row>
    <row r="1769" spans="1:7" ht="15" x14ac:dyDescent="0.25">
      <c r="A1769" s="191">
        <v>44495</v>
      </c>
      <c r="B1769" s="192">
        <v>5380</v>
      </c>
      <c r="C1769" s="47" t="s">
        <v>9</v>
      </c>
      <c r="D1769" s="48" t="s">
        <v>1213</v>
      </c>
      <c r="E1769" s="193">
        <v>42480</v>
      </c>
      <c r="F1769" s="194">
        <v>8496</v>
      </c>
      <c r="G1769" s="194">
        <v>33984</v>
      </c>
    </row>
    <row r="1770" spans="1:7" ht="15" x14ac:dyDescent="0.25">
      <c r="A1770" s="191">
        <v>43437</v>
      </c>
      <c r="B1770" s="192">
        <v>5070</v>
      </c>
      <c r="C1770" s="47" t="s">
        <v>9</v>
      </c>
      <c r="D1770" s="48" t="s">
        <v>1214</v>
      </c>
      <c r="E1770" s="193">
        <v>17200</v>
      </c>
      <c r="F1770" s="194">
        <v>13186.666666666668</v>
      </c>
      <c r="G1770" s="194">
        <v>4013.3333333333321</v>
      </c>
    </row>
    <row r="1771" spans="1:7" ht="15" x14ac:dyDescent="0.25">
      <c r="A1771" s="191">
        <v>43437</v>
      </c>
      <c r="B1771" s="192">
        <v>5071</v>
      </c>
      <c r="C1771" s="47" t="s">
        <v>9</v>
      </c>
      <c r="D1771" s="48" t="s">
        <v>1214</v>
      </c>
      <c r="E1771" s="193">
        <v>17200</v>
      </c>
      <c r="F1771" s="194">
        <v>13186.666666666668</v>
      </c>
      <c r="G1771" s="194">
        <v>4013.3333333333321</v>
      </c>
    </row>
    <row r="1772" spans="1:7" ht="15" x14ac:dyDescent="0.25">
      <c r="A1772" s="191">
        <v>43437</v>
      </c>
      <c r="B1772" s="192">
        <v>5072</v>
      </c>
      <c r="C1772" s="47" t="s">
        <v>9</v>
      </c>
      <c r="D1772" s="48" t="s">
        <v>1215</v>
      </c>
      <c r="E1772" s="193">
        <v>17200</v>
      </c>
      <c r="F1772" s="194">
        <v>13186.666666666668</v>
      </c>
      <c r="G1772" s="194">
        <v>4013.3333333333321</v>
      </c>
    </row>
    <row r="1773" spans="1:7" ht="15" x14ac:dyDescent="0.25">
      <c r="A1773" s="191">
        <v>43437</v>
      </c>
      <c r="B1773" s="192">
        <v>5073</v>
      </c>
      <c r="C1773" s="47" t="s">
        <v>9</v>
      </c>
      <c r="D1773" s="48" t="s">
        <v>1216</v>
      </c>
      <c r="E1773" s="193">
        <v>17200</v>
      </c>
      <c r="F1773" s="194">
        <v>13186.666666666668</v>
      </c>
      <c r="G1773" s="194">
        <v>4013.3333333333321</v>
      </c>
    </row>
    <row r="1774" spans="1:7" ht="15" x14ac:dyDescent="0.25">
      <c r="A1774" s="191">
        <v>43437</v>
      </c>
      <c r="B1774" s="192">
        <v>5074</v>
      </c>
      <c r="C1774" s="47" t="s">
        <v>9</v>
      </c>
      <c r="D1774" s="48" t="s">
        <v>1217</v>
      </c>
      <c r="E1774" s="193">
        <v>17200</v>
      </c>
      <c r="F1774" s="194">
        <v>13186.666666666668</v>
      </c>
      <c r="G1774" s="194">
        <v>4013.3333333333321</v>
      </c>
    </row>
    <row r="1775" spans="1:7" ht="15" x14ac:dyDescent="0.25">
      <c r="A1775" s="191">
        <v>43437</v>
      </c>
      <c r="B1775" s="192">
        <v>5075</v>
      </c>
      <c r="C1775" s="47" t="s">
        <v>9</v>
      </c>
      <c r="D1775" s="48" t="s">
        <v>1218</v>
      </c>
      <c r="E1775" s="193">
        <v>7250.01</v>
      </c>
      <c r="F1775" s="194">
        <v>5558.3410000000003</v>
      </c>
      <c r="G1775" s="194">
        <v>1691.6689999999999</v>
      </c>
    </row>
    <row r="1776" spans="1:7" ht="15" x14ac:dyDescent="0.25">
      <c r="A1776" s="191">
        <v>43437</v>
      </c>
      <c r="B1776" s="192">
        <v>5076</v>
      </c>
      <c r="C1776" s="47" t="s">
        <v>9</v>
      </c>
      <c r="D1776" s="48" t="s">
        <v>1219</v>
      </c>
      <c r="E1776" s="193">
        <v>7250.01</v>
      </c>
      <c r="F1776" s="194">
        <v>5558.3410000000003</v>
      </c>
      <c r="G1776" s="194">
        <v>1691.6689999999999</v>
      </c>
    </row>
    <row r="1777" spans="1:8" ht="15" x14ac:dyDescent="0.25">
      <c r="A1777" s="191">
        <v>43437</v>
      </c>
      <c r="B1777" s="192">
        <v>5077</v>
      </c>
      <c r="C1777" s="47" t="s">
        <v>9</v>
      </c>
      <c r="D1777" s="48" t="s">
        <v>1220</v>
      </c>
      <c r="E1777" s="193">
        <v>7250.01</v>
      </c>
      <c r="F1777" s="194">
        <v>5558.3410000000003</v>
      </c>
      <c r="G1777" s="194">
        <v>1691.6689999999999</v>
      </c>
    </row>
    <row r="1778" spans="1:8" ht="15" x14ac:dyDescent="0.25">
      <c r="A1778" s="191">
        <v>43437</v>
      </c>
      <c r="B1778" s="192">
        <v>5078</v>
      </c>
      <c r="C1778" s="47" t="s">
        <v>9</v>
      </c>
      <c r="D1778" s="48" t="s">
        <v>1221</v>
      </c>
      <c r="E1778" s="193">
        <v>7250.01</v>
      </c>
      <c r="F1778" s="194">
        <v>5558.3410000000003</v>
      </c>
      <c r="G1778" s="194">
        <v>1691.6689999999999</v>
      </c>
    </row>
    <row r="1779" spans="1:8" ht="15" x14ac:dyDescent="0.25">
      <c r="A1779" s="191">
        <v>43437</v>
      </c>
      <c r="B1779" s="192">
        <v>5079</v>
      </c>
      <c r="C1779" s="47" t="s">
        <v>9</v>
      </c>
      <c r="D1779" s="48" t="s">
        <v>1222</v>
      </c>
      <c r="E1779" s="193">
        <v>7250.01</v>
      </c>
      <c r="F1779" s="194">
        <v>5558.3410000000003</v>
      </c>
      <c r="G1779" s="194">
        <v>1691.6689999999999</v>
      </c>
    </row>
    <row r="1780" spans="1:8" ht="15" x14ac:dyDescent="0.25">
      <c r="A1780" s="191">
        <v>43437</v>
      </c>
      <c r="B1780" s="192">
        <v>5080</v>
      </c>
      <c r="C1780" s="47" t="s">
        <v>9</v>
      </c>
      <c r="D1780" s="48" t="s">
        <v>1223</v>
      </c>
      <c r="E1780" s="193">
        <v>7250.01</v>
      </c>
      <c r="F1780" s="194">
        <v>5558.3410000000003</v>
      </c>
      <c r="G1780" s="194">
        <v>1691.6689999999999</v>
      </c>
    </row>
    <row r="1781" spans="1:8" ht="15" x14ac:dyDescent="0.25">
      <c r="A1781" s="191">
        <v>44704</v>
      </c>
      <c r="B1781" s="192">
        <v>5463</v>
      </c>
      <c r="C1781" s="47" t="s">
        <v>9</v>
      </c>
      <c r="D1781" s="48" t="s">
        <v>1224</v>
      </c>
      <c r="E1781" s="193">
        <v>34220</v>
      </c>
      <c r="F1781" s="194">
        <v>1425.8333333333335</v>
      </c>
      <c r="G1781" s="194">
        <v>32794.166666666664</v>
      </c>
    </row>
    <row r="1782" spans="1:8" ht="15" x14ac:dyDescent="0.25">
      <c r="A1782" s="191">
        <v>42552</v>
      </c>
      <c r="B1782" s="192">
        <v>3971</v>
      </c>
      <c r="C1782" s="47" t="s">
        <v>9</v>
      </c>
      <c r="D1782" s="48" t="s">
        <v>1363</v>
      </c>
      <c r="E1782" s="194">
        <v>1</v>
      </c>
      <c r="F1782" s="194">
        <f>[6]HSD!L1</f>
        <v>0</v>
      </c>
      <c r="G1782" s="194">
        <f>[6]HSD!M1</f>
        <v>1</v>
      </c>
      <c r="H1782" s="48"/>
    </row>
    <row r="1783" spans="1:8" ht="15" x14ac:dyDescent="0.25">
      <c r="A1783" s="191">
        <v>43681</v>
      </c>
      <c r="B1783" s="192">
        <v>5330</v>
      </c>
      <c r="C1783" s="47" t="s">
        <v>9</v>
      </c>
      <c r="D1783" s="48" t="s">
        <v>1140</v>
      </c>
      <c r="E1783" s="194">
        <v>3351.2</v>
      </c>
      <c r="F1783" s="194">
        <f>[6]HSD!L2</f>
        <v>1061.2133333333334</v>
      </c>
      <c r="G1783" s="194">
        <f>[6]HSD!M2</f>
        <v>2289.9866666666667</v>
      </c>
      <c r="H1783" s="48"/>
    </row>
    <row r="1784" spans="1:8" ht="15" x14ac:dyDescent="0.25">
      <c r="A1784" s="191">
        <v>42087</v>
      </c>
      <c r="B1784" s="192">
        <v>3418</v>
      </c>
      <c r="C1784" s="47" t="s">
        <v>9</v>
      </c>
      <c r="D1784" s="48" t="s">
        <v>1364</v>
      </c>
      <c r="E1784" s="194">
        <v>4500</v>
      </c>
      <c r="F1784" s="194">
        <f>[6]HSD!L3</f>
        <v>4499</v>
      </c>
      <c r="G1784" s="194">
        <f>[6]HSD!M3</f>
        <v>1</v>
      </c>
      <c r="H1784" s="48"/>
    </row>
    <row r="1785" spans="1:8" ht="15" x14ac:dyDescent="0.25">
      <c r="A1785" s="191">
        <v>42128</v>
      </c>
      <c r="B1785" s="192">
        <v>3728</v>
      </c>
      <c r="C1785" s="47" t="s">
        <v>9</v>
      </c>
      <c r="D1785" s="48" t="s">
        <v>1231</v>
      </c>
      <c r="E1785" s="194">
        <v>7844.59</v>
      </c>
      <c r="F1785" s="194">
        <f>[6]HSD!L4</f>
        <v>5818.0709166666666</v>
      </c>
      <c r="G1785" s="194">
        <f>[6]HSD!M4</f>
        <v>2026.5190833333336</v>
      </c>
      <c r="H1785" s="48"/>
    </row>
    <row r="1786" spans="1:8" ht="15" x14ac:dyDescent="0.25">
      <c r="A1786" s="198"/>
      <c r="B1786" s="198"/>
      <c r="E1786" s="199"/>
      <c r="F1786" s="200"/>
      <c r="G1786" s="200"/>
    </row>
    <row r="1787" spans="1:8" x14ac:dyDescent="0.25">
      <c r="A1787" s="184" t="s">
        <v>31</v>
      </c>
      <c r="B1787" s="212" t="s">
        <v>1267</v>
      </c>
      <c r="C1787" s="212"/>
      <c r="D1787" s="212"/>
      <c r="E1787" s="185"/>
      <c r="F1787" s="185"/>
      <c r="G1787" s="186"/>
    </row>
    <row r="1788" spans="1:8" ht="12.75" x14ac:dyDescent="0.2">
      <c r="A1788" s="215" t="s">
        <v>1</v>
      </c>
      <c r="B1788" s="215"/>
      <c r="C1788" s="215"/>
      <c r="D1788" s="215"/>
      <c r="E1788" s="215"/>
      <c r="F1788" s="215"/>
      <c r="G1788" s="215"/>
    </row>
    <row r="1789" spans="1:8" ht="30" x14ac:dyDescent="0.2">
      <c r="A1789" s="187" t="s">
        <v>2</v>
      </c>
      <c r="B1789" s="188" t="s">
        <v>3</v>
      </c>
      <c r="C1789" s="30" t="s">
        <v>4</v>
      </c>
      <c r="D1789" s="29" t="s">
        <v>5</v>
      </c>
      <c r="E1789" s="189" t="s">
        <v>6</v>
      </c>
      <c r="F1789" s="190" t="s">
        <v>7</v>
      </c>
      <c r="G1789" s="190" t="s">
        <v>8</v>
      </c>
    </row>
    <row r="1790" spans="1:8" ht="15" x14ac:dyDescent="0.25">
      <c r="A1790" s="191">
        <v>40029</v>
      </c>
      <c r="B1790" s="192">
        <v>1719</v>
      </c>
      <c r="C1790" s="47" t="s">
        <v>9</v>
      </c>
      <c r="D1790" s="48" t="s">
        <v>1226</v>
      </c>
      <c r="E1790" s="193">
        <v>1</v>
      </c>
      <c r="F1790" s="194">
        <v>0</v>
      </c>
      <c r="G1790" s="194">
        <v>1</v>
      </c>
    </row>
    <row r="1791" spans="1:8" ht="15" x14ac:dyDescent="0.25">
      <c r="A1791" s="191">
        <v>42094</v>
      </c>
      <c r="B1791" s="192">
        <v>3527</v>
      </c>
      <c r="C1791" s="47" t="s">
        <v>9</v>
      </c>
      <c r="D1791" s="48" t="s">
        <v>1227</v>
      </c>
      <c r="E1791" s="193">
        <v>31810</v>
      </c>
      <c r="F1791" s="194">
        <v>31809</v>
      </c>
      <c r="G1791" s="194">
        <v>1</v>
      </c>
    </row>
    <row r="1792" spans="1:8" ht="15" x14ac:dyDescent="0.25">
      <c r="A1792" s="191">
        <v>43255</v>
      </c>
      <c r="B1792" s="192">
        <v>4917</v>
      </c>
      <c r="C1792" s="47" t="s">
        <v>9</v>
      </c>
      <c r="D1792" s="48" t="s">
        <v>1228</v>
      </c>
      <c r="E1792" s="193">
        <v>27575.13</v>
      </c>
      <c r="F1792" s="194">
        <v>27573.13</v>
      </c>
      <c r="G1792" s="194">
        <v>2</v>
      </c>
    </row>
    <row r="1793" spans="1:7" ht="15" x14ac:dyDescent="0.25">
      <c r="A1793" s="191">
        <v>44470</v>
      </c>
      <c r="B1793" s="192">
        <v>5364</v>
      </c>
      <c r="C1793" s="47" t="s">
        <v>9</v>
      </c>
      <c r="D1793" s="48" t="s">
        <v>151</v>
      </c>
      <c r="E1793" s="193">
        <v>13799.65</v>
      </c>
      <c r="F1793" s="194">
        <v>4599.8833333333332</v>
      </c>
      <c r="G1793" s="194">
        <v>9199.7666666666664</v>
      </c>
    </row>
    <row r="1794" spans="1:7" ht="15" x14ac:dyDescent="0.25">
      <c r="A1794" s="191">
        <v>41381</v>
      </c>
      <c r="B1794" s="192">
        <v>3000</v>
      </c>
      <c r="C1794" s="47" t="s">
        <v>9</v>
      </c>
      <c r="D1794" s="48" t="s">
        <v>1054</v>
      </c>
      <c r="E1794" s="193">
        <v>188738.5</v>
      </c>
      <c r="F1794" s="194">
        <v>179301.57499999998</v>
      </c>
      <c r="G1794" s="194">
        <v>9436.9250000000175</v>
      </c>
    </row>
    <row r="1795" spans="1:7" ht="15" x14ac:dyDescent="0.25">
      <c r="A1795" s="191">
        <v>41551</v>
      </c>
      <c r="B1795" s="192">
        <v>2985</v>
      </c>
      <c r="C1795" s="47" t="s">
        <v>9</v>
      </c>
      <c r="D1795" s="48" t="s">
        <v>1229</v>
      </c>
      <c r="E1795" s="193">
        <v>23323.31</v>
      </c>
      <c r="F1795" s="194">
        <v>23322.31</v>
      </c>
      <c r="G1795" s="194">
        <v>1</v>
      </c>
    </row>
    <row r="1796" spans="1:7" ht="15" x14ac:dyDescent="0.25">
      <c r="A1796" s="191">
        <v>41551</v>
      </c>
      <c r="B1796" s="192">
        <v>2977</v>
      </c>
      <c r="C1796" s="47" t="s">
        <v>9</v>
      </c>
      <c r="D1796" s="48" t="s">
        <v>1230</v>
      </c>
      <c r="E1796" s="193">
        <v>81529.11</v>
      </c>
      <c r="F1796" s="194">
        <v>81528.11</v>
      </c>
      <c r="G1796" s="194">
        <v>1</v>
      </c>
    </row>
    <row r="1797" spans="1:7" ht="15" x14ac:dyDescent="0.25">
      <c r="A1797" s="191">
        <v>42128</v>
      </c>
      <c r="B1797" s="192">
        <v>3728</v>
      </c>
      <c r="C1797" s="47" t="s">
        <v>9</v>
      </c>
      <c r="D1797" s="48" t="s">
        <v>1231</v>
      </c>
      <c r="E1797" s="193">
        <v>7844.59</v>
      </c>
      <c r="F1797" s="194">
        <v>5818.0709166666666</v>
      </c>
      <c r="G1797" s="194">
        <v>2026.5190833333336</v>
      </c>
    </row>
    <row r="1798" spans="1:7" ht="15" x14ac:dyDescent="0.25">
      <c r="A1798" s="191">
        <v>42131</v>
      </c>
      <c r="B1798" s="192">
        <v>3729</v>
      </c>
      <c r="C1798" s="47" t="s">
        <v>9</v>
      </c>
      <c r="D1798" s="48" t="s">
        <v>1231</v>
      </c>
      <c r="E1798" s="193">
        <v>7844.59</v>
      </c>
      <c r="F1798" s="194">
        <v>5818.0709166666666</v>
      </c>
      <c r="G1798" s="194">
        <v>2026.5190833333336</v>
      </c>
    </row>
    <row r="1799" spans="1:7" ht="15" x14ac:dyDescent="0.25">
      <c r="A1799" s="191">
        <v>42131</v>
      </c>
      <c r="B1799" s="192">
        <v>3730</v>
      </c>
      <c r="C1799" s="47" t="s">
        <v>9</v>
      </c>
      <c r="D1799" s="48" t="s">
        <v>1232</v>
      </c>
      <c r="E1799" s="193">
        <v>7617.76</v>
      </c>
      <c r="F1799" s="194">
        <v>5649.8386666666675</v>
      </c>
      <c r="G1799" s="194">
        <v>1967.9213333333328</v>
      </c>
    </row>
    <row r="1800" spans="1:7" ht="15" x14ac:dyDescent="0.25">
      <c r="A1800" s="191">
        <v>39478</v>
      </c>
      <c r="B1800" s="192">
        <v>1716</v>
      </c>
      <c r="C1800" s="47" t="s">
        <v>9</v>
      </c>
      <c r="D1800" s="48" t="s">
        <v>1233</v>
      </c>
      <c r="E1800" s="193">
        <v>8352</v>
      </c>
      <c r="F1800" s="194">
        <v>8351</v>
      </c>
      <c r="G1800" s="194">
        <v>1</v>
      </c>
    </row>
    <row r="1801" spans="1:7" ht="15" x14ac:dyDescent="0.25">
      <c r="A1801" s="191">
        <v>42220</v>
      </c>
      <c r="B1801" s="192">
        <v>3492</v>
      </c>
      <c r="C1801" s="47" t="s">
        <v>9</v>
      </c>
      <c r="D1801" s="48" t="s">
        <v>1234</v>
      </c>
      <c r="E1801" s="193">
        <v>9438.82</v>
      </c>
      <c r="F1801" s="194">
        <v>6764.487666666666</v>
      </c>
      <c r="G1801" s="194">
        <v>2674.3323333333337</v>
      </c>
    </row>
    <row r="1802" spans="1:7" ht="15" x14ac:dyDescent="0.25">
      <c r="A1802" s="191">
        <v>41352</v>
      </c>
      <c r="B1802" s="192">
        <v>2972</v>
      </c>
      <c r="C1802" s="47" t="s">
        <v>9</v>
      </c>
      <c r="D1802" s="48" t="s">
        <v>1235</v>
      </c>
      <c r="E1802" s="193">
        <v>6294.99</v>
      </c>
      <c r="F1802" s="194">
        <v>6032.6987499999996</v>
      </c>
      <c r="G1802" s="194">
        <v>262.29125000000022</v>
      </c>
    </row>
    <row r="1803" spans="1:7" ht="15" x14ac:dyDescent="0.25">
      <c r="A1803" s="191">
        <v>42248</v>
      </c>
      <c r="B1803" s="192">
        <v>3856</v>
      </c>
      <c r="C1803" s="47" t="s">
        <v>9</v>
      </c>
      <c r="D1803" s="48" t="s">
        <v>1236</v>
      </c>
      <c r="E1803" s="193">
        <v>16555</v>
      </c>
      <c r="F1803" s="194">
        <v>11726.458333333334</v>
      </c>
      <c r="G1803" s="194">
        <v>4828.5416666666661</v>
      </c>
    </row>
    <row r="1804" spans="1:7" ht="15" x14ac:dyDescent="0.25">
      <c r="A1804" s="191">
        <v>42251</v>
      </c>
      <c r="B1804" s="192">
        <v>3515</v>
      </c>
      <c r="C1804" s="47" t="s">
        <v>9</v>
      </c>
      <c r="D1804" s="48" t="s">
        <v>1237</v>
      </c>
      <c r="E1804" s="193">
        <f>8720.2+4377.8</f>
        <v>13098</v>
      </c>
      <c r="F1804" s="194">
        <v>9277.75</v>
      </c>
      <c r="G1804" s="194">
        <v>3820.25</v>
      </c>
    </row>
    <row r="1805" spans="1:7" ht="15" x14ac:dyDescent="0.25">
      <c r="A1805" s="191">
        <v>42251</v>
      </c>
      <c r="B1805" s="192">
        <v>3499</v>
      </c>
      <c r="C1805" s="47" t="s">
        <v>9</v>
      </c>
      <c r="D1805" s="48" t="s">
        <v>1238</v>
      </c>
      <c r="E1805" s="193">
        <f>4961.9+4377.8</f>
        <v>9339.7000000000007</v>
      </c>
      <c r="F1805" s="194">
        <v>6615.6208333333334</v>
      </c>
      <c r="G1805" s="194">
        <v>2724.0791666666673</v>
      </c>
    </row>
    <row r="1806" spans="1:7" ht="15" x14ac:dyDescent="0.25">
      <c r="A1806" s="191">
        <v>42251</v>
      </c>
      <c r="B1806" s="192">
        <v>3500</v>
      </c>
      <c r="C1806" s="47" t="s">
        <v>9</v>
      </c>
      <c r="D1806" s="48" t="s">
        <v>1239</v>
      </c>
      <c r="E1806" s="193">
        <f>4961.9+4377.8</f>
        <v>9339.7000000000007</v>
      </c>
      <c r="F1806" s="194">
        <v>6615.6208333333334</v>
      </c>
      <c r="G1806" s="194">
        <v>2724.0791666666673</v>
      </c>
    </row>
    <row r="1807" spans="1:7" ht="15" x14ac:dyDescent="0.25">
      <c r="A1807" s="191">
        <v>43111</v>
      </c>
      <c r="B1807" s="192">
        <v>4820</v>
      </c>
      <c r="C1807" s="47" t="s">
        <v>9</v>
      </c>
      <c r="D1807" s="48" t="s">
        <v>1240</v>
      </c>
      <c r="E1807" s="193">
        <v>5664</v>
      </c>
      <c r="F1807" s="194">
        <v>5380.7999999999993</v>
      </c>
      <c r="G1807" s="194">
        <v>283.20000000000073</v>
      </c>
    </row>
    <row r="1808" spans="1:7" ht="15" x14ac:dyDescent="0.25">
      <c r="A1808" s="191">
        <v>42113</v>
      </c>
      <c r="B1808" s="192">
        <v>3512</v>
      </c>
      <c r="C1808" s="47" t="s">
        <v>9</v>
      </c>
      <c r="D1808" s="48" t="s">
        <v>1241</v>
      </c>
      <c r="E1808" s="193">
        <v>3068</v>
      </c>
      <c r="F1808" s="194">
        <v>2301</v>
      </c>
      <c r="G1808" s="194">
        <v>767</v>
      </c>
    </row>
    <row r="1809" spans="1:7" ht="15" x14ac:dyDescent="0.25">
      <c r="A1809" s="191">
        <v>42189</v>
      </c>
      <c r="B1809" s="192">
        <v>3511</v>
      </c>
      <c r="C1809" s="47" t="s">
        <v>9</v>
      </c>
      <c r="D1809" s="48" t="s">
        <v>1242</v>
      </c>
      <c r="E1809" s="193">
        <v>413</v>
      </c>
      <c r="F1809" s="194">
        <v>299.42499999999995</v>
      </c>
      <c r="G1809" s="194">
        <v>113.57500000000005</v>
      </c>
    </row>
    <row r="1810" spans="1:7" ht="15" x14ac:dyDescent="0.25">
      <c r="A1810" s="191">
        <v>42177</v>
      </c>
      <c r="B1810" s="192">
        <v>3755</v>
      </c>
      <c r="C1810" s="47" t="s">
        <v>9</v>
      </c>
      <c r="D1810" s="48" t="s">
        <v>746</v>
      </c>
      <c r="E1810" s="193">
        <v>23616.86</v>
      </c>
      <c r="F1810" s="194">
        <v>23615.86</v>
      </c>
      <c r="G1810" s="194">
        <v>1</v>
      </c>
    </row>
    <row r="1811" spans="1:7" ht="15" x14ac:dyDescent="0.25">
      <c r="A1811" s="191">
        <v>42735</v>
      </c>
      <c r="B1811" s="192">
        <v>4435</v>
      </c>
      <c r="C1811" s="47" t="s">
        <v>9</v>
      </c>
      <c r="D1811" s="48" t="s">
        <v>1243</v>
      </c>
      <c r="E1811" s="193">
        <v>1</v>
      </c>
      <c r="F1811" s="194">
        <v>0</v>
      </c>
      <c r="G1811" s="194">
        <v>1</v>
      </c>
    </row>
    <row r="1812" spans="1:7" ht="15" x14ac:dyDescent="0.25">
      <c r="A1812" s="191">
        <v>40029</v>
      </c>
      <c r="B1812" s="192">
        <v>1733</v>
      </c>
      <c r="C1812" s="47" t="s">
        <v>9</v>
      </c>
      <c r="D1812" s="48" t="s">
        <v>1244</v>
      </c>
      <c r="E1812" s="193">
        <v>1</v>
      </c>
      <c r="F1812" s="194">
        <v>0</v>
      </c>
      <c r="G1812" s="194">
        <v>1</v>
      </c>
    </row>
    <row r="1813" spans="1:7" ht="15" x14ac:dyDescent="0.25">
      <c r="A1813" s="191">
        <v>40029</v>
      </c>
      <c r="B1813" s="192">
        <v>1732</v>
      </c>
      <c r="C1813" s="47" t="s">
        <v>9</v>
      </c>
      <c r="D1813" s="48" t="s">
        <v>1244</v>
      </c>
      <c r="E1813" s="193">
        <v>1500</v>
      </c>
      <c r="F1813" s="194">
        <v>1499</v>
      </c>
      <c r="G1813" s="194">
        <v>1</v>
      </c>
    </row>
    <row r="1814" spans="1:7" ht="15" x14ac:dyDescent="0.25">
      <c r="A1814" s="191">
        <v>40029</v>
      </c>
      <c r="B1814" s="192">
        <v>1742</v>
      </c>
      <c r="C1814" s="47" t="s">
        <v>9</v>
      </c>
      <c r="D1814" s="48" t="s">
        <v>1244</v>
      </c>
      <c r="E1814" s="193">
        <v>1500</v>
      </c>
      <c r="F1814" s="194">
        <v>1499</v>
      </c>
      <c r="G1814" s="194">
        <v>1</v>
      </c>
    </row>
    <row r="1815" spans="1:7" ht="15" x14ac:dyDescent="0.25">
      <c r="A1815" s="191">
        <v>40029</v>
      </c>
      <c r="B1815" s="192">
        <v>1734</v>
      </c>
      <c r="C1815" s="47" t="s">
        <v>9</v>
      </c>
      <c r="D1815" s="48" t="s">
        <v>1244</v>
      </c>
      <c r="E1815" s="193">
        <v>1500</v>
      </c>
      <c r="F1815" s="194">
        <v>1499</v>
      </c>
      <c r="G1815" s="194">
        <v>1</v>
      </c>
    </row>
    <row r="1816" spans="1:7" ht="15" x14ac:dyDescent="0.25">
      <c r="A1816" s="191">
        <v>40029</v>
      </c>
      <c r="B1816" s="192">
        <v>1735</v>
      </c>
      <c r="C1816" s="47" t="s">
        <v>9</v>
      </c>
      <c r="D1816" s="48" t="s">
        <v>1244</v>
      </c>
      <c r="E1816" s="193">
        <v>1500</v>
      </c>
      <c r="F1816" s="194">
        <v>1499</v>
      </c>
      <c r="G1816" s="194">
        <v>1</v>
      </c>
    </row>
    <row r="1817" spans="1:7" ht="15" x14ac:dyDescent="0.25">
      <c r="A1817" s="191">
        <v>40029</v>
      </c>
      <c r="B1817" s="192">
        <v>1736</v>
      </c>
      <c r="C1817" s="47" t="s">
        <v>9</v>
      </c>
      <c r="D1817" s="48" t="s">
        <v>1244</v>
      </c>
      <c r="E1817" s="193">
        <v>1500</v>
      </c>
      <c r="F1817" s="194">
        <v>1499</v>
      </c>
      <c r="G1817" s="194">
        <v>1</v>
      </c>
    </row>
    <row r="1818" spans="1:7" ht="15" x14ac:dyDescent="0.25">
      <c r="A1818" s="191">
        <v>40029</v>
      </c>
      <c r="B1818" s="192">
        <v>1737</v>
      </c>
      <c r="C1818" s="47" t="s">
        <v>9</v>
      </c>
      <c r="D1818" s="48" t="s">
        <v>1244</v>
      </c>
      <c r="E1818" s="193">
        <v>1500</v>
      </c>
      <c r="F1818" s="194">
        <v>1499</v>
      </c>
      <c r="G1818" s="194">
        <v>1</v>
      </c>
    </row>
    <row r="1819" spans="1:7" ht="15" x14ac:dyDescent="0.25">
      <c r="A1819" s="191">
        <v>40029</v>
      </c>
      <c r="B1819" s="192">
        <v>1738</v>
      </c>
      <c r="C1819" s="47" t="s">
        <v>9</v>
      </c>
      <c r="D1819" s="48" t="s">
        <v>1244</v>
      </c>
      <c r="E1819" s="193">
        <v>1500</v>
      </c>
      <c r="F1819" s="194">
        <v>1499</v>
      </c>
      <c r="G1819" s="194">
        <v>1</v>
      </c>
    </row>
    <row r="1820" spans="1:7" ht="15" x14ac:dyDescent="0.25">
      <c r="A1820" s="191">
        <v>40029</v>
      </c>
      <c r="B1820" s="192">
        <v>1739</v>
      </c>
      <c r="C1820" s="47" t="s">
        <v>9</v>
      </c>
      <c r="D1820" s="48" t="s">
        <v>1244</v>
      </c>
      <c r="E1820" s="193">
        <v>1500</v>
      </c>
      <c r="F1820" s="194">
        <v>1499</v>
      </c>
      <c r="G1820" s="194">
        <v>1</v>
      </c>
    </row>
    <row r="1821" spans="1:7" ht="15" x14ac:dyDescent="0.25">
      <c r="A1821" s="191">
        <v>40029</v>
      </c>
      <c r="B1821" s="192">
        <v>1740</v>
      </c>
      <c r="C1821" s="47" t="s">
        <v>9</v>
      </c>
      <c r="D1821" s="48" t="s">
        <v>1244</v>
      </c>
      <c r="E1821" s="193">
        <v>1500</v>
      </c>
      <c r="F1821" s="194">
        <v>1499</v>
      </c>
      <c r="G1821" s="194">
        <v>1</v>
      </c>
    </row>
    <row r="1822" spans="1:7" ht="15" x14ac:dyDescent="0.25">
      <c r="A1822" s="191">
        <v>40029</v>
      </c>
      <c r="B1822" s="192">
        <v>1731</v>
      </c>
      <c r="C1822" s="47" t="s">
        <v>9</v>
      </c>
      <c r="D1822" s="48" t="s">
        <v>1244</v>
      </c>
      <c r="E1822" s="193">
        <v>1500</v>
      </c>
      <c r="F1822" s="194">
        <v>1499</v>
      </c>
      <c r="G1822" s="194">
        <v>1</v>
      </c>
    </row>
    <row r="1823" spans="1:7" ht="15" x14ac:dyDescent="0.25">
      <c r="A1823" s="191">
        <v>40029</v>
      </c>
      <c r="B1823" s="192">
        <v>4720</v>
      </c>
      <c r="C1823" s="47" t="s">
        <v>9</v>
      </c>
      <c r="D1823" s="48" t="s">
        <v>1244</v>
      </c>
      <c r="E1823" s="193">
        <v>1500</v>
      </c>
      <c r="F1823" s="194">
        <v>1499</v>
      </c>
      <c r="G1823" s="194">
        <v>1</v>
      </c>
    </row>
    <row r="1824" spans="1:7" ht="15" x14ac:dyDescent="0.25">
      <c r="A1824" s="191">
        <v>42220</v>
      </c>
      <c r="B1824" s="192">
        <v>3494</v>
      </c>
      <c r="C1824" s="47" t="s">
        <v>9</v>
      </c>
      <c r="D1824" s="48" t="s">
        <v>1245</v>
      </c>
      <c r="E1824" s="193">
        <v>6136</v>
      </c>
      <c r="F1824" s="194">
        <v>4397.4666666666662</v>
      </c>
      <c r="G1824" s="194">
        <v>1738.5333333333338</v>
      </c>
    </row>
    <row r="1825" spans="1:7" ht="15" x14ac:dyDescent="0.25">
      <c r="A1825" s="191">
        <v>38108</v>
      </c>
      <c r="B1825" s="192">
        <v>796</v>
      </c>
      <c r="C1825" s="47" t="s">
        <v>9</v>
      </c>
      <c r="D1825" s="48" t="s">
        <v>1246</v>
      </c>
      <c r="E1825" s="193">
        <v>1</v>
      </c>
      <c r="F1825" s="194">
        <v>0</v>
      </c>
      <c r="G1825" s="194">
        <v>1</v>
      </c>
    </row>
    <row r="1826" spans="1:7" ht="15" x14ac:dyDescent="0.25">
      <c r="A1826" s="191">
        <v>40029</v>
      </c>
      <c r="B1826" s="192">
        <v>1728</v>
      </c>
      <c r="C1826" s="47" t="s">
        <v>9</v>
      </c>
      <c r="D1826" s="48" t="s">
        <v>1247</v>
      </c>
      <c r="E1826" s="193">
        <v>1200</v>
      </c>
      <c r="F1826" s="194">
        <v>1199</v>
      </c>
      <c r="G1826" s="194">
        <v>1</v>
      </c>
    </row>
    <row r="1827" spans="1:7" ht="15" x14ac:dyDescent="0.25">
      <c r="A1827" s="191">
        <v>40029</v>
      </c>
      <c r="B1827" s="192">
        <v>1729</v>
      </c>
      <c r="C1827" s="47" t="s">
        <v>9</v>
      </c>
      <c r="D1827" s="48" t="s">
        <v>1247</v>
      </c>
      <c r="E1827" s="193">
        <v>1200</v>
      </c>
      <c r="F1827" s="194">
        <v>1199</v>
      </c>
      <c r="G1827" s="194">
        <v>1</v>
      </c>
    </row>
    <row r="1828" spans="1:7" ht="15" x14ac:dyDescent="0.25">
      <c r="A1828" s="191">
        <v>40029</v>
      </c>
      <c r="B1828" s="192">
        <v>1730</v>
      </c>
      <c r="C1828" s="47" t="s">
        <v>9</v>
      </c>
      <c r="D1828" s="48" t="s">
        <v>1247</v>
      </c>
      <c r="E1828" s="193">
        <v>1200</v>
      </c>
      <c r="F1828" s="194">
        <v>1199</v>
      </c>
      <c r="G1828" s="194">
        <v>1</v>
      </c>
    </row>
    <row r="1829" spans="1:7" ht="15" x14ac:dyDescent="0.25">
      <c r="A1829" s="191">
        <v>38108</v>
      </c>
      <c r="B1829" s="192">
        <v>176</v>
      </c>
      <c r="C1829" s="47" t="s">
        <v>9</v>
      </c>
      <c r="D1829" s="48" t="s">
        <v>1248</v>
      </c>
      <c r="E1829" s="193">
        <v>1</v>
      </c>
      <c r="F1829" s="194">
        <v>0</v>
      </c>
      <c r="G1829" s="194">
        <v>1</v>
      </c>
    </row>
    <row r="1830" spans="1:7" ht="15" x14ac:dyDescent="0.25">
      <c r="A1830" s="191">
        <v>38108</v>
      </c>
      <c r="B1830" s="192">
        <v>139</v>
      </c>
      <c r="C1830" s="47" t="s">
        <v>9</v>
      </c>
      <c r="D1830" s="48" t="s">
        <v>1249</v>
      </c>
      <c r="E1830" s="193">
        <v>1</v>
      </c>
      <c r="F1830" s="194">
        <v>0</v>
      </c>
      <c r="G1830" s="194">
        <v>1</v>
      </c>
    </row>
    <row r="1831" spans="1:7" ht="15" x14ac:dyDescent="0.25">
      <c r="A1831" s="191">
        <v>42220</v>
      </c>
      <c r="B1831" s="192">
        <v>3493</v>
      </c>
      <c r="C1831" s="47" t="s">
        <v>9</v>
      </c>
      <c r="D1831" s="48" t="s">
        <v>1250</v>
      </c>
      <c r="E1831" s="193">
        <v>5664</v>
      </c>
      <c r="F1831" s="194">
        <v>4059.2</v>
      </c>
      <c r="G1831" s="194">
        <v>1604.8000000000002</v>
      </c>
    </row>
    <row r="1832" spans="1:7" ht="15" x14ac:dyDescent="0.25">
      <c r="A1832" s="191">
        <v>42220</v>
      </c>
      <c r="B1832" s="192">
        <v>3510</v>
      </c>
      <c r="C1832" s="47" t="s">
        <v>9</v>
      </c>
      <c r="D1832" s="48" t="s">
        <v>1251</v>
      </c>
      <c r="E1832" s="193">
        <v>26491</v>
      </c>
      <c r="F1832" s="194">
        <v>26490</v>
      </c>
      <c r="G1832" s="194">
        <v>1</v>
      </c>
    </row>
    <row r="1833" spans="1:7" ht="15" x14ac:dyDescent="0.25">
      <c r="A1833" s="191">
        <v>42735</v>
      </c>
      <c r="B1833" s="192">
        <v>4434</v>
      </c>
      <c r="C1833" s="47" t="s">
        <v>9</v>
      </c>
      <c r="D1833" s="48" t="s">
        <v>1252</v>
      </c>
      <c r="E1833" s="193">
        <v>1</v>
      </c>
      <c r="F1833" s="194">
        <v>0</v>
      </c>
      <c r="G1833" s="194">
        <v>1</v>
      </c>
    </row>
    <row r="1834" spans="1:7" ht="15" x14ac:dyDescent="0.25">
      <c r="A1834" s="191">
        <v>42735</v>
      </c>
      <c r="B1834" s="192">
        <v>4431</v>
      </c>
      <c r="C1834" s="47" t="s">
        <v>9</v>
      </c>
      <c r="D1834" s="48" t="s">
        <v>1252</v>
      </c>
      <c r="E1834" s="193">
        <v>1</v>
      </c>
      <c r="F1834" s="194">
        <v>0</v>
      </c>
      <c r="G1834" s="194">
        <v>1</v>
      </c>
    </row>
    <row r="1835" spans="1:7" ht="15" x14ac:dyDescent="0.25">
      <c r="A1835" s="191">
        <v>42735</v>
      </c>
      <c r="B1835" s="192">
        <v>4432</v>
      </c>
      <c r="C1835" s="47" t="s">
        <v>9</v>
      </c>
      <c r="D1835" s="48" t="s">
        <v>1252</v>
      </c>
      <c r="E1835" s="193">
        <v>1</v>
      </c>
      <c r="F1835" s="194">
        <v>0</v>
      </c>
      <c r="G1835" s="194">
        <v>1</v>
      </c>
    </row>
    <row r="1836" spans="1:7" ht="15" x14ac:dyDescent="0.25">
      <c r="A1836" s="191">
        <v>42735</v>
      </c>
      <c r="B1836" s="192">
        <v>4433</v>
      </c>
      <c r="C1836" s="47" t="s">
        <v>9</v>
      </c>
      <c r="D1836" s="48" t="s">
        <v>1252</v>
      </c>
      <c r="E1836" s="193">
        <v>1</v>
      </c>
      <c r="F1836" s="194">
        <v>0</v>
      </c>
      <c r="G1836" s="194">
        <v>1</v>
      </c>
    </row>
    <row r="1837" spans="1:7" ht="15" x14ac:dyDescent="0.25">
      <c r="A1837" s="191">
        <v>42251</v>
      </c>
      <c r="B1837" s="192">
        <v>3517</v>
      </c>
      <c r="C1837" s="47" t="s">
        <v>9</v>
      </c>
      <c r="D1837" s="48" t="s">
        <v>1253</v>
      </c>
      <c r="E1837" s="193">
        <v>3929.4</v>
      </c>
      <c r="F1837" s="194">
        <v>2783.3249999999998</v>
      </c>
      <c r="G1837" s="194">
        <v>1146.0750000000003</v>
      </c>
    </row>
    <row r="1838" spans="1:7" ht="15" x14ac:dyDescent="0.25">
      <c r="A1838" s="191">
        <v>42251</v>
      </c>
      <c r="B1838" s="192">
        <v>3498</v>
      </c>
      <c r="C1838" s="47" t="s">
        <v>9</v>
      </c>
      <c r="D1838" s="48" t="s">
        <v>1254</v>
      </c>
      <c r="E1838" s="193">
        <v>3304</v>
      </c>
      <c r="F1838" s="194">
        <v>2340.333333333333</v>
      </c>
      <c r="G1838" s="194">
        <v>963.66666666666697</v>
      </c>
    </row>
    <row r="1839" spans="1:7" ht="15" x14ac:dyDescent="0.25">
      <c r="A1839" s="191">
        <v>42251</v>
      </c>
      <c r="B1839" s="192">
        <v>3496</v>
      </c>
      <c r="C1839" s="47" t="s">
        <v>9</v>
      </c>
      <c r="D1839" s="48" t="s">
        <v>1255</v>
      </c>
      <c r="E1839" s="193">
        <v>3304</v>
      </c>
      <c r="F1839" s="194">
        <v>2340.333333333333</v>
      </c>
      <c r="G1839" s="194">
        <v>963.66666666666697</v>
      </c>
    </row>
    <row r="1840" spans="1:7" ht="15" x14ac:dyDescent="0.25">
      <c r="A1840" s="191">
        <v>42251</v>
      </c>
      <c r="B1840" s="192">
        <v>3497</v>
      </c>
      <c r="C1840" s="47" t="s">
        <v>9</v>
      </c>
      <c r="D1840" s="48" t="s">
        <v>1255</v>
      </c>
      <c r="E1840" s="193">
        <v>3304</v>
      </c>
      <c r="F1840" s="194">
        <v>2340.333333333333</v>
      </c>
      <c r="G1840" s="194">
        <v>963.66666666666697</v>
      </c>
    </row>
    <row r="1841" spans="1:7" ht="15" x14ac:dyDescent="0.25">
      <c r="A1841" s="191">
        <v>42251</v>
      </c>
      <c r="B1841" s="192">
        <v>3495</v>
      </c>
      <c r="C1841" s="47" t="s">
        <v>9</v>
      </c>
      <c r="D1841" s="48" t="s">
        <v>1256</v>
      </c>
      <c r="E1841" s="193">
        <v>3304</v>
      </c>
      <c r="F1841" s="194">
        <v>2340.333333333333</v>
      </c>
      <c r="G1841" s="194">
        <v>963.66666666666697</v>
      </c>
    </row>
    <row r="1842" spans="1:7" ht="15" x14ac:dyDescent="0.25">
      <c r="A1842" s="191">
        <v>41373</v>
      </c>
      <c r="B1842" s="192">
        <v>3509</v>
      </c>
      <c r="C1842" s="47" t="s">
        <v>9</v>
      </c>
      <c r="D1842" s="48" t="s">
        <v>1257</v>
      </c>
      <c r="E1842" s="193">
        <v>9304.36</v>
      </c>
      <c r="F1842" s="194">
        <v>8839.1419999999998</v>
      </c>
      <c r="G1842" s="194">
        <v>465.21800000000076</v>
      </c>
    </row>
    <row r="1843" spans="1:7" ht="15" x14ac:dyDescent="0.25">
      <c r="A1843" s="191">
        <v>42248</v>
      </c>
      <c r="B1843" s="192">
        <v>3869</v>
      </c>
      <c r="C1843" s="47" t="s">
        <v>9</v>
      </c>
      <c r="D1843" s="48" t="s">
        <v>1258</v>
      </c>
      <c r="E1843" s="193">
        <v>28438</v>
      </c>
      <c r="F1843" s="194">
        <v>20143.583333333336</v>
      </c>
      <c r="G1843" s="194">
        <v>8294.4166666666642</v>
      </c>
    </row>
    <row r="1844" spans="1:7" ht="15" x14ac:dyDescent="0.25">
      <c r="A1844" s="191">
        <v>40029</v>
      </c>
      <c r="B1844" s="192">
        <v>1725</v>
      </c>
      <c r="C1844" s="47" t="s">
        <v>9</v>
      </c>
      <c r="D1844" s="48" t="s">
        <v>1259</v>
      </c>
      <c r="E1844" s="193">
        <v>1</v>
      </c>
      <c r="F1844" s="194">
        <v>0</v>
      </c>
      <c r="G1844" s="194">
        <v>1</v>
      </c>
    </row>
    <row r="1845" spans="1:7" ht="15" x14ac:dyDescent="0.25">
      <c r="A1845" s="191">
        <v>37991</v>
      </c>
      <c r="B1845" s="192">
        <v>727</v>
      </c>
      <c r="C1845" s="47" t="s">
        <v>9</v>
      </c>
      <c r="D1845" s="48" t="s">
        <v>1260</v>
      </c>
      <c r="E1845" s="193">
        <v>1</v>
      </c>
      <c r="F1845" s="194">
        <v>0</v>
      </c>
      <c r="G1845" s="194">
        <v>1</v>
      </c>
    </row>
    <row r="1846" spans="1:7" ht="15" x14ac:dyDescent="0.25">
      <c r="A1846" s="191">
        <v>39967</v>
      </c>
      <c r="B1846" s="192">
        <v>635</v>
      </c>
      <c r="C1846" s="47" t="s">
        <v>9</v>
      </c>
      <c r="D1846" s="48" t="s">
        <v>1261</v>
      </c>
      <c r="E1846" s="193">
        <v>1</v>
      </c>
      <c r="F1846" s="194">
        <v>0</v>
      </c>
      <c r="G1846" s="194">
        <v>1</v>
      </c>
    </row>
    <row r="1847" spans="1:7" ht="15" x14ac:dyDescent="0.25">
      <c r="A1847" s="191">
        <v>41375</v>
      </c>
      <c r="B1847" s="192">
        <v>3006</v>
      </c>
      <c r="C1847" s="47" t="s">
        <v>9</v>
      </c>
      <c r="D1847" s="48" t="s">
        <v>1262</v>
      </c>
      <c r="E1847" s="193">
        <v>2795</v>
      </c>
      <c r="F1847" s="194">
        <v>2655.25</v>
      </c>
      <c r="G1847" s="194">
        <v>139.75</v>
      </c>
    </row>
    <row r="1848" spans="1:7" ht="15" x14ac:dyDescent="0.25">
      <c r="A1848" s="191">
        <v>40029</v>
      </c>
      <c r="B1848" s="192">
        <v>1522</v>
      </c>
      <c r="C1848" s="47" t="s">
        <v>9</v>
      </c>
      <c r="D1848" s="48" t="s">
        <v>1263</v>
      </c>
      <c r="E1848" s="193">
        <v>1</v>
      </c>
      <c r="F1848" s="194">
        <v>0</v>
      </c>
      <c r="G1848" s="194">
        <v>1</v>
      </c>
    </row>
    <row r="1849" spans="1:7" ht="15" x14ac:dyDescent="0.25">
      <c r="A1849" s="191">
        <v>40029</v>
      </c>
      <c r="B1849" s="192">
        <v>1723</v>
      </c>
      <c r="C1849" s="47" t="s">
        <v>9</v>
      </c>
      <c r="D1849" s="48" t="s">
        <v>1264</v>
      </c>
      <c r="E1849" s="193">
        <v>1</v>
      </c>
      <c r="F1849" s="194">
        <v>0</v>
      </c>
      <c r="G1849" s="194">
        <v>1</v>
      </c>
    </row>
    <row r="1850" spans="1:7" ht="15" x14ac:dyDescent="0.25">
      <c r="A1850" s="191">
        <v>42023</v>
      </c>
      <c r="B1850" s="192">
        <v>3318</v>
      </c>
      <c r="C1850" s="47" t="s">
        <v>9</v>
      </c>
      <c r="D1850" s="48" t="s">
        <v>1265</v>
      </c>
      <c r="E1850" s="193">
        <v>2690.12</v>
      </c>
      <c r="F1850" s="194">
        <v>2084.8429999999998</v>
      </c>
      <c r="G1850" s="194">
        <v>605.27700000000004</v>
      </c>
    </row>
    <row r="1851" spans="1:7" ht="15" x14ac:dyDescent="0.25">
      <c r="A1851" s="191">
        <v>43313</v>
      </c>
      <c r="B1851" s="192">
        <v>4970</v>
      </c>
      <c r="C1851" s="47" t="s">
        <v>9</v>
      </c>
      <c r="D1851" s="48" t="s">
        <v>1104</v>
      </c>
      <c r="E1851" s="193">
        <v>79650</v>
      </c>
      <c r="F1851" s="194">
        <v>33187.5</v>
      </c>
      <c r="G1851" s="194">
        <v>46462.5</v>
      </c>
    </row>
    <row r="1852" spans="1:7" ht="15" x14ac:dyDescent="0.25">
      <c r="A1852" s="191">
        <v>42905</v>
      </c>
      <c r="B1852" s="192">
        <v>4718</v>
      </c>
      <c r="C1852" s="47" t="s">
        <v>9</v>
      </c>
      <c r="D1852" s="48" t="s">
        <v>1020</v>
      </c>
      <c r="E1852" s="193">
        <v>6372</v>
      </c>
      <c r="F1852" s="194">
        <v>3398.4</v>
      </c>
      <c r="G1852" s="194">
        <v>2973.6</v>
      </c>
    </row>
    <row r="1853" spans="1:7" ht="15" x14ac:dyDescent="0.25">
      <c r="A1853" s="191">
        <v>42735</v>
      </c>
      <c r="B1853" s="192">
        <v>4462</v>
      </c>
      <c r="C1853" s="47" t="s">
        <v>9</v>
      </c>
      <c r="D1853" s="48" t="s">
        <v>1266</v>
      </c>
      <c r="E1853" s="193">
        <v>1</v>
      </c>
      <c r="F1853" s="194">
        <v>0</v>
      </c>
      <c r="G1853" s="194">
        <v>1</v>
      </c>
    </row>
    <row r="1854" spans="1:7" ht="15" x14ac:dyDescent="0.25">
      <c r="A1854" s="191"/>
      <c r="B1854" s="192"/>
      <c r="C1854" s="47" t="s">
        <v>9</v>
      </c>
      <c r="D1854" s="48"/>
      <c r="E1854" s="193"/>
      <c r="F1854" s="194"/>
      <c r="G1854" s="194"/>
    </row>
    <row r="1855" spans="1:7" x14ac:dyDescent="0.25">
      <c r="A1855" s="184" t="s">
        <v>31</v>
      </c>
      <c r="B1855" s="212" t="s">
        <v>1304</v>
      </c>
      <c r="C1855" s="212"/>
      <c r="D1855" s="212"/>
      <c r="E1855" s="185"/>
      <c r="F1855" s="185"/>
      <c r="G1855" s="186"/>
    </row>
    <row r="1856" spans="1:7" ht="12.75" x14ac:dyDescent="0.2">
      <c r="A1856" s="215" t="s">
        <v>1</v>
      </c>
      <c r="B1856" s="215"/>
      <c r="C1856" s="215"/>
      <c r="D1856" s="215"/>
      <c r="E1856" s="215"/>
      <c r="F1856" s="215"/>
      <c r="G1856" s="215"/>
    </row>
    <row r="1857" spans="1:7" ht="30" x14ac:dyDescent="0.2">
      <c r="A1857" s="187" t="s">
        <v>2</v>
      </c>
      <c r="B1857" s="188" t="s">
        <v>3</v>
      </c>
      <c r="C1857" s="30" t="s">
        <v>4</v>
      </c>
      <c r="D1857" s="29" t="s">
        <v>5</v>
      </c>
      <c r="E1857" s="189" t="s">
        <v>6</v>
      </c>
      <c r="F1857" s="190" t="s">
        <v>7</v>
      </c>
      <c r="G1857" s="190" t="s">
        <v>8</v>
      </c>
    </row>
    <row r="1858" spans="1:7" ht="15" x14ac:dyDescent="0.25">
      <c r="A1858" s="191">
        <v>42023</v>
      </c>
      <c r="B1858" s="192">
        <v>3313</v>
      </c>
      <c r="C1858" s="47" t="s">
        <v>9</v>
      </c>
      <c r="D1858" s="48" t="s">
        <v>1268</v>
      </c>
      <c r="E1858" s="193">
        <v>33035</v>
      </c>
      <c r="F1858" s="194">
        <v>33034</v>
      </c>
      <c r="G1858" s="194">
        <v>1</v>
      </c>
    </row>
    <row r="1859" spans="1:7" ht="15" x14ac:dyDescent="0.25">
      <c r="A1859" s="191">
        <v>43336</v>
      </c>
      <c r="B1859" s="192">
        <v>4985</v>
      </c>
      <c r="C1859" s="47" t="s">
        <v>9</v>
      </c>
      <c r="D1859" s="48" t="s">
        <v>1269</v>
      </c>
      <c r="E1859" s="193">
        <v>38545</v>
      </c>
      <c r="F1859" s="194">
        <v>38543</v>
      </c>
      <c r="G1859" s="194">
        <v>1</v>
      </c>
    </row>
    <row r="1860" spans="1:7" ht="15" x14ac:dyDescent="0.25">
      <c r="A1860" s="191">
        <v>43336</v>
      </c>
      <c r="B1860" s="192">
        <v>4986</v>
      </c>
      <c r="C1860" s="47" t="s">
        <v>9</v>
      </c>
      <c r="D1860" s="48" t="s">
        <v>1270</v>
      </c>
      <c r="E1860" s="193">
        <v>6000</v>
      </c>
      <c r="F1860" s="194">
        <v>5998</v>
      </c>
      <c r="G1860" s="194">
        <v>1</v>
      </c>
    </row>
    <row r="1861" spans="1:7" ht="15" x14ac:dyDescent="0.25">
      <c r="A1861" s="191">
        <v>42023</v>
      </c>
      <c r="B1861" s="192">
        <v>3312</v>
      </c>
      <c r="C1861" s="47" t="s">
        <v>9</v>
      </c>
      <c r="D1861" s="48" t="s">
        <v>1268</v>
      </c>
      <c r="E1861" s="193">
        <v>33035</v>
      </c>
      <c r="F1861" s="194">
        <v>33034</v>
      </c>
      <c r="G1861" s="194">
        <v>1</v>
      </c>
    </row>
    <row r="1862" spans="1:7" ht="15" x14ac:dyDescent="0.25">
      <c r="A1862" s="191">
        <v>41108</v>
      </c>
      <c r="B1862" s="192">
        <v>2875</v>
      </c>
      <c r="C1862" s="47" t="s">
        <v>9</v>
      </c>
      <c r="D1862" s="48" t="s">
        <v>1271</v>
      </c>
      <c r="E1862" s="193">
        <v>26866.82</v>
      </c>
      <c r="F1862" s="194">
        <v>26865.82</v>
      </c>
      <c r="G1862" s="194">
        <v>1</v>
      </c>
    </row>
    <row r="1863" spans="1:7" ht="15" x14ac:dyDescent="0.25">
      <c r="A1863" s="191">
        <v>42023</v>
      </c>
      <c r="B1863" s="192">
        <v>3311</v>
      </c>
      <c r="C1863" s="47" t="s">
        <v>9</v>
      </c>
      <c r="D1863" s="48" t="s">
        <v>1272</v>
      </c>
      <c r="E1863" s="193">
        <v>33035</v>
      </c>
      <c r="F1863" s="194">
        <v>33034</v>
      </c>
      <c r="G1863" s="194">
        <v>1</v>
      </c>
    </row>
    <row r="1864" spans="1:7" ht="15" x14ac:dyDescent="0.25">
      <c r="A1864" s="191">
        <v>43105</v>
      </c>
      <c r="B1864" s="192">
        <v>4798</v>
      </c>
      <c r="C1864" s="47" t="s">
        <v>9</v>
      </c>
      <c r="D1864" s="48" t="s">
        <v>70</v>
      </c>
      <c r="E1864" s="193">
        <v>43734</v>
      </c>
      <c r="F1864" s="194">
        <v>43732</v>
      </c>
      <c r="G1864" s="194">
        <v>2</v>
      </c>
    </row>
    <row r="1865" spans="1:7" ht="15" x14ac:dyDescent="0.25">
      <c r="A1865" s="191">
        <v>43105</v>
      </c>
      <c r="B1865" s="192">
        <v>4799</v>
      </c>
      <c r="C1865" s="47" t="s">
        <v>9</v>
      </c>
      <c r="D1865" s="48" t="s">
        <v>1111</v>
      </c>
      <c r="E1865" s="193">
        <v>5000</v>
      </c>
      <c r="F1865" s="194">
        <v>4998</v>
      </c>
      <c r="G1865" s="194">
        <v>2</v>
      </c>
    </row>
    <row r="1866" spans="1:7" ht="15" x14ac:dyDescent="0.25">
      <c r="A1866" s="191">
        <v>40372</v>
      </c>
      <c r="B1866" s="192">
        <v>2216</v>
      </c>
      <c r="C1866" s="47" t="s">
        <v>9</v>
      </c>
      <c r="D1866" s="48" t="s">
        <v>1273</v>
      </c>
      <c r="E1866" s="193">
        <v>7954.56</v>
      </c>
      <c r="F1866" s="194">
        <v>7953.56</v>
      </c>
      <c r="G1866" s="194">
        <v>1</v>
      </c>
    </row>
    <row r="1867" spans="1:7" ht="15" x14ac:dyDescent="0.25">
      <c r="A1867" s="191">
        <v>42023</v>
      </c>
      <c r="B1867" s="192">
        <v>3310</v>
      </c>
      <c r="C1867" s="47" t="s">
        <v>9</v>
      </c>
      <c r="D1867" s="48" t="s">
        <v>1274</v>
      </c>
      <c r="E1867" s="193">
        <v>5400</v>
      </c>
      <c r="F1867" s="194">
        <v>5399</v>
      </c>
      <c r="G1867" s="194">
        <v>1</v>
      </c>
    </row>
    <row r="1868" spans="1:7" ht="15" x14ac:dyDescent="0.25">
      <c r="A1868" s="191">
        <v>42023</v>
      </c>
      <c r="B1868" s="192">
        <v>3308</v>
      </c>
      <c r="C1868" s="47" t="s">
        <v>9</v>
      </c>
      <c r="D1868" s="48" t="s">
        <v>1275</v>
      </c>
      <c r="E1868" s="193">
        <v>5400</v>
      </c>
      <c r="F1868" s="194">
        <v>5399</v>
      </c>
      <c r="G1868" s="194">
        <v>1</v>
      </c>
    </row>
    <row r="1869" spans="1:7" ht="15" x14ac:dyDescent="0.25">
      <c r="A1869" s="191">
        <v>43105</v>
      </c>
      <c r="B1869" s="192">
        <v>4069</v>
      </c>
      <c r="C1869" s="47" t="s">
        <v>9</v>
      </c>
      <c r="D1869" s="48" t="s">
        <v>726</v>
      </c>
      <c r="E1869" s="193">
        <v>36108</v>
      </c>
      <c r="F1869" s="194">
        <v>36106</v>
      </c>
      <c r="G1869" s="194">
        <v>2</v>
      </c>
    </row>
    <row r="1870" spans="1:7" ht="15" x14ac:dyDescent="0.25">
      <c r="A1870" s="191">
        <v>38108</v>
      </c>
      <c r="B1870" s="192">
        <v>1487</v>
      </c>
      <c r="C1870" s="47" t="s">
        <v>9</v>
      </c>
      <c r="D1870" s="48" t="s">
        <v>1276</v>
      </c>
      <c r="E1870" s="193">
        <v>1</v>
      </c>
      <c r="F1870" s="194">
        <v>0</v>
      </c>
      <c r="G1870" s="194">
        <v>1</v>
      </c>
    </row>
    <row r="1871" spans="1:7" ht="15" x14ac:dyDescent="0.25">
      <c r="A1871" s="191">
        <v>38108</v>
      </c>
      <c r="B1871" s="192">
        <v>1488</v>
      </c>
      <c r="C1871" s="47" t="s">
        <v>9</v>
      </c>
      <c r="D1871" s="48" t="s">
        <v>1277</v>
      </c>
      <c r="E1871" s="193">
        <v>1</v>
      </c>
      <c r="F1871" s="194">
        <v>0</v>
      </c>
      <c r="G1871" s="194">
        <v>1</v>
      </c>
    </row>
    <row r="1872" spans="1:7" ht="15" x14ac:dyDescent="0.25">
      <c r="A1872" s="191">
        <v>38108</v>
      </c>
      <c r="B1872" s="192">
        <v>1486</v>
      </c>
      <c r="C1872" s="47" t="s">
        <v>9</v>
      </c>
      <c r="D1872" s="48" t="s">
        <v>1278</v>
      </c>
      <c r="E1872" s="193">
        <v>1</v>
      </c>
      <c r="F1872" s="194">
        <v>0</v>
      </c>
      <c r="G1872" s="194">
        <v>1</v>
      </c>
    </row>
    <row r="1873" spans="1:7" ht="15" x14ac:dyDescent="0.25">
      <c r="A1873" s="191">
        <v>42075</v>
      </c>
      <c r="B1873" s="192">
        <v>3385</v>
      </c>
      <c r="C1873" s="47" t="s">
        <v>9</v>
      </c>
      <c r="D1873" s="48" t="s">
        <v>1279</v>
      </c>
      <c r="E1873" s="193">
        <v>4484</v>
      </c>
      <c r="F1873" s="194">
        <v>3400.3666666666668</v>
      </c>
      <c r="G1873" s="194">
        <v>1083.6333333333332</v>
      </c>
    </row>
    <row r="1874" spans="1:7" ht="15" x14ac:dyDescent="0.25">
      <c r="A1874" s="191">
        <v>38108</v>
      </c>
      <c r="B1874" s="192">
        <v>1890</v>
      </c>
      <c r="C1874" s="47" t="s">
        <v>9</v>
      </c>
      <c r="D1874" s="48" t="s">
        <v>1280</v>
      </c>
      <c r="E1874" s="193">
        <v>1</v>
      </c>
      <c r="F1874" s="194">
        <v>0</v>
      </c>
      <c r="G1874" s="194">
        <v>1</v>
      </c>
    </row>
    <row r="1875" spans="1:7" ht="15" x14ac:dyDescent="0.25">
      <c r="A1875" s="191">
        <v>38108</v>
      </c>
      <c r="B1875" s="192">
        <v>1896</v>
      </c>
      <c r="C1875" s="47" t="s">
        <v>9</v>
      </c>
      <c r="D1875" s="48" t="s">
        <v>1281</v>
      </c>
      <c r="E1875" s="193">
        <v>1</v>
      </c>
      <c r="F1875" s="194">
        <v>0</v>
      </c>
      <c r="G1875" s="194">
        <v>1</v>
      </c>
    </row>
    <row r="1876" spans="1:7" ht="15" x14ac:dyDescent="0.25">
      <c r="A1876" s="191">
        <v>43110</v>
      </c>
      <c r="B1876" s="192">
        <v>4808</v>
      </c>
      <c r="C1876" s="47" t="s">
        <v>9</v>
      </c>
      <c r="D1876" s="48" t="s">
        <v>744</v>
      </c>
      <c r="E1876" s="193">
        <v>12036</v>
      </c>
      <c r="F1876" s="194">
        <v>5717.0999999999995</v>
      </c>
      <c r="G1876" s="194">
        <v>6318.9000000000005</v>
      </c>
    </row>
    <row r="1877" spans="1:7" ht="15" x14ac:dyDescent="0.25">
      <c r="A1877" s="191">
        <v>38108</v>
      </c>
      <c r="B1877" s="192">
        <v>1451</v>
      </c>
      <c r="C1877" s="47" t="s">
        <v>9</v>
      </c>
      <c r="D1877" s="48" t="s">
        <v>1282</v>
      </c>
      <c r="E1877" s="193">
        <v>1</v>
      </c>
      <c r="F1877" s="194">
        <v>0</v>
      </c>
      <c r="G1877" s="194">
        <v>1</v>
      </c>
    </row>
    <row r="1878" spans="1:7" ht="15" x14ac:dyDescent="0.25">
      <c r="A1878" s="191">
        <v>38108</v>
      </c>
      <c r="B1878" s="192">
        <v>2132</v>
      </c>
      <c r="C1878" s="47" t="s">
        <v>9</v>
      </c>
      <c r="D1878" s="48" t="s">
        <v>1283</v>
      </c>
      <c r="E1878" s="193">
        <v>1</v>
      </c>
      <c r="F1878" s="194">
        <v>0</v>
      </c>
      <c r="G1878" s="194">
        <v>1</v>
      </c>
    </row>
    <row r="1879" spans="1:7" ht="15" x14ac:dyDescent="0.25">
      <c r="A1879" s="191">
        <v>38108</v>
      </c>
      <c r="B1879" s="192">
        <v>1452</v>
      </c>
      <c r="C1879" s="47" t="s">
        <v>9</v>
      </c>
      <c r="D1879" s="48" t="s">
        <v>1284</v>
      </c>
      <c r="E1879" s="193">
        <v>1</v>
      </c>
      <c r="F1879" s="194">
        <v>0</v>
      </c>
      <c r="G1879" s="194">
        <v>1</v>
      </c>
    </row>
    <row r="1880" spans="1:7" ht="15" x14ac:dyDescent="0.25">
      <c r="A1880" s="191">
        <v>37991</v>
      </c>
      <c r="B1880" s="192">
        <v>1473</v>
      </c>
      <c r="C1880" s="47" t="s">
        <v>9</v>
      </c>
      <c r="D1880" s="48" t="s">
        <v>1285</v>
      </c>
      <c r="E1880" s="193">
        <v>1</v>
      </c>
      <c r="F1880" s="194">
        <v>0</v>
      </c>
      <c r="G1880" s="194">
        <v>1</v>
      </c>
    </row>
    <row r="1881" spans="1:7" ht="15" x14ac:dyDescent="0.25">
      <c r="A1881" s="191">
        <v>42177</v>
      </c>
      <c r="B1881" s="192">
        <v>3750</v>
      </c>
      <c r="C1881" s="47" t="s">
        <v>9</v>
      </c>
      <c r="D1881" s="48" t="s">
        <v>746</v>
      </c>
      <c r="E1881" s="193">
        <v>23616.86</v>
      </c>
      <c r="F1881" s="194">
        <v>23615.86</v>
      </c>
      <c r="G1881" s="194">
        <v>1</v>
      </c>
    </row>
    <row r="1882" spans="1:7" ht="15" x14ac:dyDescent="0.25">
      <c r="A1882" s="191">
        <v>38108</v>
      </c>
      <c r="B1882" s="192">
        <v>1470</v>
      </c>
      <c r="C1882" s="47" t="s">
        <v>9</v>
      </c>
      <c r="D1882" s="48" t="s">
        <v>1286</v>
      </c>
      <c r="E1882" s="193">
        <v>1</v>
      </c>
      <c r="F1882" s="194">
        <v>0</v>
      </c>
      <c r="G1882" s="194">
        <v>1</v>
      </c>
    </row>
    <row r="1883" spans="1:7" ht="15" x14ac:dyDescent="0.25">
      <c r="A1883" s="191">
        <v>38108</v>
      </c>
      <c r="B1883" s="192">
        <v>1490</v>
      </c>
      <c r="C1883" s="47" t="s">
        <v>9</v>
      </c>
      <c r="D1883" s="48" t="s">
        <v>1287</v>
      </c>
      <c r="E1883" s="193">
        <v>1</v>
      </c>
      <c r="F1883" s="194">
        <v>0</v>
      </c>
      <c r="G1883" s="194">
        <v>1</v>
      </c>
    </row>
    <row r="1884" spans="1:7" ht="15" x14ac:dyDescent="0.25">
      <c r="A1884" s="191">
        <v>37991</v>
      </c>
      <c r="B1884" s="192">
        <v>1479</v>
      </c>
      <c r="C1884" s="47" t="s">
        <v>9</v>
      </c>
      <c r="D1884" s="48" t="s">
        <v>1288</v>
      </c>
      <c r="E1884" s="193">
        <v>1</v>
      </c>
      <c r="F1884" s="194">
        <v>0</v>
      </c>
      <c r="G1884" s="194">
        <v>1</v>
      </c>
    </row>
    <row r="1885" spans="1:7" ht="15" x14ac:dyDescent="0.25">
      <c r="A1885" s="191">
        <v>41160</v>
      </c>
      <c r="B1885" s="192">
        <v>1461</v>
      </c>
      <c r="C1885" s="47" t="s">
        <v>9</v>
      </c>
      <c r="D1885" s="48" t="s">
        <v>1289</v>
      </c>
      <c r="E1885" s="193">
        <v>1</v>
      </c>
      <c r="F1885" s="194">
        <v>0</v>
      </c>
      <c r="G1885" s="194">
        <v>1</v>
      </c>
    </row>
    <row r="1886" spans="1:7" ht="15" x14ac:dyDescent="0.25">
      <c r="A1886" s="191">
        <v>41160</v>
      </c>
      <c r="B1886" s="192">
        <v>1459</v>
      </c>
      <c r="C1886" s="47" t="s">
        <v>9</v>
      </c>
      <c r="D1886" s="48" t="s">
        <v>1289</v>
      </c>
      <c r="E1886" s="193">
        <v>1</v>
      </c>
      <c r="F1886" s="194">
        <v>0</v>
      </c>
      <c r="G1886" s="194">
        <v>1</v>
      </c>
    </row>
    <row r="1887" spans="1:7" ht="15" x14ac:dyDescent="0.25">
      <c r="A1887" s="191">
        <v>38108</v>
      </c>
      <c r="B1887" s="192">
        <v>1454</v>
      </c>
      <c r="C1887" s="47" t="s">
        <v>9</v>
      </c>
      <c r="D1887" s="48" t="s">
        <v>1290</v>
      </c>
      <c r="E1887" s="193">
        <v>1</v>
      </c>
      <c r="F1887" s="194">
        <v>0</v>
      </c>
      <c r="G1887" s="194">
        <v>1</v>
      </c>
    </row>
    <row r="1888" spans="1:7" ht="15" x14ac:dyDescent="0.25">
      <c r="A1888" s="191">
        <v>38108</v>
      </c>
      <c r="B1888" s="192">
        <v>1457</v>
      </c>
      <c r="C1888" s="47" t="s">
        <v>9</v>
      </c>
      <c r="D1888" s="48" t="s">
        <v>1290</v>
      </c>
      <c r="E1888" s="193">
        <v>1</v>
      </c>
      <c r="F1888" s="194">
        <v>0</v>
      </c>
      <c r="G1888" s="194">
        <v>1</v>
      </c>
    </row>
    <row r="1889" spans="1:7" ht="15" x14ac:dyDescent="0.25">
      <c r="A1889" s="191">
        <v>38108</v>
      </c>
      <c r="B1889" s="192">
        <v>1484</v>
      </c>
      <c r="C1889" s="47" t="s">
        <v>9</v>
      </c>
      <c r="D1889" s="48" t="s">
        <v>1291</v>
      </c>
      <c r="E1889" s="193">
        <v>1</v>
      </c>
      <c r="F1889" s="194">
        <v>0</v>
      </c>
      <c r="G1889" s="194">
        <v>1</v>
      </c>
    </row>
    <row r="1890" spans="1:7" ht="15" x14ac:dyDescent="0.25">
      <c r="A1890" s="191">
        <v>38108</v>
      </c>
      <c r="B1890" s="192">
        <v>1485</v>
      </c>
      <c r="C1890" s="47" t="s">
        <v>9</v>
      </c>
      <c r="D1890" s="48" t="s">
        <v>1291</v>
      </c>
      <c r="E1890" s="193">
        <v>1</v>
      </c>
      <c r="F1890" s="194">
        <v>0</v>
      </c>
      <c r="G1890" s="194">
        <v>1</v>
      </c>
    </row>
    <row r="1891" spans="1:7" ht="15" x14ac:dyDescent="0.25">
      <c r="A1891" s="191">
        <v>38108</v>
      </c>
      <c r="B1891" s="192">
        <v>1480</v>
      </c>
      <c r="C1891" s="47" t="s">
        <v>9</v>
      </c>
      <c r="D1891" s="48" t="s">
        <v>1291</v>
      </c>
      <c r="E1891" s="193">
        <v>1</v>
      </c>
      <c r="F1891" s="194">
        <v>0</v>
      </c>
      <c r="G1891" s="194">
        <v>1</v>
      </c>
    </row>
    <row r="1892" spans="1:7" ht="15" x14ac:dyDescent="0.25">
      <c r="A1892" s="191">
        <v>38108</v>
      </c>
      <c r="B1892" s="192">
        <v>1476</v>
      </c>
      <c r="C1892" s="47" t="s">
        <v>9</v>
      </c>
      <c r="D1892" s="48" t="s">
        <v>1291</v>
      </c>
      <c r="E1892" s="193">
        <v>1</v>
      </c>
      <c r="F1892" s="194">
        <v>0</v>
      </c>
      <c r="G1892" s="194">
        <v>1</v>
      </c>
    </row>
    <row r="1893" spans="1:7" ht="15" x14ac:dyDescent="0.25">
      <c r="A1893" s="191">
        <v>38108</v>
      </c>
      <c r="B1893" s="192">
        <v>1471</v>
      </c>
      <c r="C1893" s="47" t="s">
        <v>9</v>
      </c>
      <c r="D1893" s="48" t="s">
        <v>1291</v>
      </c>
      <c r="E1893" s="193">
        <v>1</v>
      </c>
      <c r="F1893" s="194">
        <v>0</v>
      </c>
      <c r="G1893" s="194">
        <v>1</v>
      </c>
    </row>
    <row r="1894" spans="1:7" ht="15" x14ac:dyDescent="0.25">
      <c r="A1894" s="191">
        <v>38108</v>
      </c>
      <c r="B1894" s="192">
        <v>1474</v>
      </c>
      <c r="C1894" s="47" t="s">
        <v>9</v>
      </c>
      <c r="D1894" s="48" t="s">
        <v>1291</v>
      </c>
      <c r="E1894" s="193">
        <v>1</v>
      </c>
      <c r="F1894" s="194">
        <v>0</v>
      </c>
      <c r="G1894" s="194">
        <v>1</v>
      </c>
    </row>
    <row r="1895" spans="1:7" ht="15" x14ac:dyDescent="0.25">
      <c r="A1895" s="191">
        <v>38108</v>
      </c>
      <c r="B1895" s="192">
        <v>1482</v>
      </c>
      <c r="C1895" s="47" t="s">
        <v>9</v>
      </c>
      <c r="D1895" s="48" t="s">
        <v>1291</v>
      </c>
      <c r="E1895" s="193">
        <v>1</v>
      </c>
      <c r="F1895" s="194">
        <v>0</v>
      </c>
      <c r="G1895" s="194">
        <v>1</v>
      </c>
    </row>
    <row r="1896" spans="1:7" ht="15" x14ac:dyDescent="0.25">
      <c r="A1896" s="191">
        <v>38108</v>
      </c>
      <c r="B1896" s="192">
        <v>1481</v>
      </c>
      <c r="C1896" s="47" t="s">
        <v>9</v>
      </c>
      <c r="D1896" s="48" t="s">
        <v>1291</v>
      </c>
      <c r="E1896" s="193">
        <v>1</v>
      </c>
      <c r="F1896" s="194">
        <v>0</v>
      </c>
      <c r="G1896" s="194">
        <v>1</v>
      </c>
    </row>
    <row r="1897" spans="1:7" ht="15" x14ac:dyDescent="0.25">
      <c r="A1897" s="191">
        <v>37991</v>
      </c>
      <c r="B1897" s="192">
        <v>2135</v>
      </c>
      <c r="C1897" s="47" t="s">
        <v>9</v>
      </c>
      <c r="D1897" s="48" t="s">
        <v>1292</v>
      </c>
      <c r="E1897" s="193">
        <v>1</v>
      </c>
      <c r="F1897" s="194">
        <v>0</v>
      </c>
      <c r="G1897" s="194">
        <v>1</v>
      </c>
    </row>
    <row r="1898" spans="1:7" ht="15" x14ac:dyDescent="0.25">
      <c r="A1898" s="191">
        <v>38108</v>
      </c>
      <c r="B1898" s="192">
        <v>1489</v>
      </c>
      <c r="C1898" s="47" t="s">
        <v>9</v>
      </c>
      <c r="D1898" s="48" t="s">
        <v>1291</v>
      </c>
      <c r="E1898" s="193">
        <v>1</v>
      </c>
      <c r="F1898" s="194">
        <v>0</v>
      </c>
      <c r="G1898" s="194">
        <v>1</v>
      </c>
    </row>
    <row r="1899" spans="1:7" ht="15" x14ac:dyDescent="0.25">
      <c r="A1899" s="191">
        <v>38108</v>
      </c>
      <c r="B1899" s="192">
        <v>1478</v>
      </c>
      <c r="C1899" s="47" t="s">
        <v>9</v>
      </c>
      <c r="D1899" s="48" t="s">
        <v>1293</v>
      </c>
      <c r="E1899" s="193">
        <v>1</v>
      </c>
      <c r="F1899" s="194">
        <v>0</v>
      </c>
      <c r="G1899" s="194">
        <v>1</v>
      </c>
    </row>
    <row r="1900" spans="1:7" ht="15" x14ac:dyDescent="0.25">
      <c r="A1900" s="191">
        <v>43110</v>
      </c>
      <c r="B1900" s="192">
        <v>4807</v>
      </c>
      <c r="C1900" s="47" t="s">
        <v>9</v>
      </c>
      <c r="D1900" s="48" t="s">
        <v>1294</v>
      </c>
      <c r="E1900" s="193">
        <v>6608</v>
      </c>
      <c r="F1900" s="194">
        <v>3138.7999999999997</v>
      </c>
      <c r="G1900" s="194">
        <v>3469.2000000000003</v>
      </c>
    </row>
    <row r="1901" spans="1:7" ht="15" x14ac:dyDescent="0.25">
      <c r="A1901" s="191">
        <v>42026</v>
      </c>
      <c r="B1901" s="192">
        <v>3305</v>
      </c>
      <c r="C1901" s="47" t="s">
        <v>9</v>
      </c>
      <c r="D1901" s="48" t="s">
        <v>1295</v>
      </c>
      <c r="E1901" s="193">
        <v>5799.7</v>
      </c>
      <c r="F1901" s="194">
        <v>4494.7675000000008</v>
      </c>
      <c r="G1901" s="194">
        <v>1304.932499999999</v>
      </c>
    </row>
    <row r="1902" spans="1:7" ht="15" x14ac:dyDescent="0.25">
      <c r="A1902" s="191">
        <v>38108</v>
      </c>
      <c r="B1902" s="192">
        <v>2130</v>
      </c>
      <c r="C1902" s="47" t="s">
        <v>9</v>
      </c>
      <c r="D1902" s="48" t="s">
        <v>1296</v>
      </c>
      <c r="E1902" s="193">
        <v>1</v>
      </c>
      <c r="F1902" s="194">
        <v>0</v>
      </c>
      <c r="G1902" s="194">
        <v>1</v>
      </c>
    </row>
    <row r="1903" spans="1:7" ht="15" x14ac:dyDescent="0.25">
      <c r="A1903" s="191">
        <v>38108</v>
      </c>
      <c r="B1903" s="192">
        <v>1445</v>
      </c>
      <c r="C1903" s="47" t="s">
        <v>9</v>
      </c>
      <c r="D1903" s="48" t="s">
        <v>1297</v>
      </c>
      <c r="E1903" s="193">
        <v>1</v>
      </c>
      <c r="F1903" s="194">
        <v>0</v>
      </c>
      <c r="G1903" s="194">
        <v>1</v>
      </c>
    </row>
    <row r="1904" spans="1:7" ht="15" x14ac:dyDescent="0.25">
      <c r="A1904" s="191">
        <v>38108</v>
      </c>
      <c r="B1904" s="192">
        <v>1469</v>
      </c>
      <c r="C1904" s="47" t="s">
        <v>9</v>
      </c>
      <c r="D1904" s="48" t="s">
        <v>1298</v>
      </c>
      <c r="E1904" s="193">
        <v>1</v>
      </c>
      <c r="F1904" s="194">
        <v>0</v>
      </c>
      <c r="G1904" s="194">
        <v>1</v>
      </c>
    </row>
    <row r="1905" spans="1:7" ht="15" x14ac:dyDescent="0.25">
      <c r="A1905" s="191">
        <v>38108</v>
      </c>
      <c r="B1905" s="192">
        <v>1463</v>
      </c>
      <c r="C1905" s="47" t="s">
        <v>9</v>
      </c>
      <c r="D1905" s="48" t="s">
        <v>1299</v>
      </c>
      <c r="E1905" s="193">
        <v>1</v>
      </c>
      <c r="F1905" s="194">
        <v>0</v>
      </c>
      <c r="G1905" s="194">
        <v>1</v>
      </c>
    </row>
    <row r="1906" spans="1:7" ht="15" x14ac:dyDescent="0.25">
      <c r="A1906" s="191">
        <v>38108</v>
      </c>
      <c r="B1906" s="192">
        <v>1464</v>
      </c>
      <c r="C1906" s="47" t="s">
        <v>9</v>
      </c>
      <c r="D1906" s="48" t="s">
        <v>1300</v>
      </c>
      <c r="E1906" s="193">
        <v>1</v>
      </c>
      <c r="F1906" s="194">
        <v>0</v>
      </c>
      <c r="G1906" s="194">
        <v>1</v>
      </c>
    </row>
    <row r="1907" spans="1:7" ht="15" x14ac:dyDescent="0.25">
      <c r="A1907" s="191">
        <v>38108</v>
      </c>
      <c r="B1907" s="192">
        <v>1455</v>
      </c>
      <c r="C1907" s="47" t="s">
        <v>9</v>
      </c>
      <c r="D1907" s="48" t="s">
        <v>1301</v>
      </c>
      <c r="E1907" s="193">
        <v>1</v>
      </c>
      <c r="F1907" s="194">
        <v>0</v>
      </c>
      <c r="G1907" s="194">
        <v>1</v>
      </c>
    </row>
    <row r="1908" spans="1:7" ht="15" x14ac:dyDescent="0.25">
      <c r="A1908" s="191">
        <v>38108</v>
      </c>
      <c r="B1908" s="192">
        <v>1465</v>
      </c>
      <c r="C1908" s="47" t="s">
        <v>9</v>
      </c>
      <c r="D1908" s="48" t="s">
        <v>1302</v>
      </c>
      <c r="E1908" s="193">
        <v>1</v>
      </c>
      <c r="F1908" s="194">
        <v>0</v>
      </c>
      <c r="G1908" s="194">
        <v>1</v>
      </c>
    </row>
    <row r="1909" spans="1:7" ht="15" x14ac:dyDescent="0.25">
      <c r="A1909" s="191">
        <v>40386</v>
      </c>
      <c r="B1909" s="192">
        <v>1466</v>
      </c>
      <c r="C1909" s="47" t="s">
        <v>9</v>
      </c>
      <c r="D1909" s="48" t="s">
        <v>1303</v>
      </c>
      <c r="E1909" s="193">
        <v>1</v>
      </c>
      <c r="F1909" s="194">
        <v>0</v>
      </c>
      <c r="G1909" s="194">
        <v>1</v>
      </c>
    </row>
    <row r="1910" spans="1:7" ht="15" x14ac:dyDescent="0.25">
      <c r="A1910" s="191"/>
      <c r="B1910" s="192"/>
      <c r="C1910" s="47" t="s">
        <v>9</v>
      </c>
      <c r="D1910" s="48"/>
      <c r="E1910" s="193"/>
      <c r="F1910" s="194"/>
      <c r="G1910" s="194"/>
    </row>
    <row r="1911" spans="1:7" x14ac:dyDescent="0.25">
      <c r="A1911" s="184" t="s">
        <v>31</v>
      </c>
      <c r="B1911" s="212" t="s">
        <v>1365</v>
      </c>
      <c r="C1911" s="212"/>
      <c r="D1911" s="212"/>
      <c r="E1911" s="185"/>
      <c r="F1911" s="185"/>
      <c r="G1911" s="186"/>
    </row>
    <row r="1912" spans="1:7" ht="12.75" x14ac:dyDescent="0.2">
      <c r="A1912" s="215" t="s">
        <v>1</v>
      </c>
      <c r="B1912" s="215"/>
      <c r="C1912" s="215"/>
      <c r="D1912" s="215"/>
      <c r="E1912" s="215"/>
      <c r="F1912" s="215"/>
      <c r="G1912" s="215"/>
    </row>
    <row r="1913" spans="1:7" ht="30" x14ac:dyDescent="0.2">
      <c r="A1913" s="187" t="s">
        <v>2</v>
      </c>
      <c r="B1913" s="188" t="s">
        <v>3</v>
      </c>
      <c r="C1913" s="30" t="s">
        <v>4</v>
      </c>
      <c r="D1913" s="29" t="s">
        <v>5</v>
      </c>
      <c r="E1913" s="189" t="s">
        <v>6</v>
      </c>
      <c r="F1913" s="190" t="s">
        <v>7</v>
      </c>
      <c r="G1913" s="190" t="s">
        <v>8</v>
      </c>
    </row>
    <row r="1914" spans="1:7" ht="15" x14ac:dyDescent="0.25">
      <c r="A1914" s="191">
        <v>43292</v>
      </c>
      <c r="B1914" s="192">
        <v>4860</v>
      </c>
      <c r="C1914" s="47" t="s">
        <v>9</v>
      </c>
      <c r="D1914" s="48" t="s">
        <v>1305</v>
      </c>
      <c r="E1914" s="193">
        <v>31270</v>
      </c>
      <c r="F1914" s="194">
        <v>31268</v>
      </c>
      <c r="G1914" s="194">
        <v>1</v>
      </c>
    </row>
    <row r="1915" spans="1:7" ht="15" x14ac:dyDescent="0.25">
      <c r="A1915" s="191">
        <v>43349</v>
      </c>
      <c r="B1915" s="192">
        <v>5013</v>
      </c>
      <c r="C1915" s="47" t="s">
        <v>9</v>
      </c>
      <c r="D1915" s="48" t="s">
        <v>412</v>
      </c>
      <c r="E1915" s="193">
        <v>35317.4</v>
      </c>
      <c r="F1915" s="194">
        <v>35315.4</v>
      </c>
      <c r="G1915" s="194">
        <v>1</v>
      </c>
    </row>
    <row r="1916" spans="1:7" ht="15" x14ac:dyDescent="0.25">
      <c r="A1916" s="191">
        <v>42017</v>
      </c>
      <c r="B1916" s="192">
        <v>3330</v>
      </c>
      <c r="C1916" s="47" t="s">
        <v>9</v>
      </c>
      <c r="D1916" s="48" t="s">
        <v>1306</v>
      </c>
      <c r="E1916" s="193">
        <v>26900</v>
      </c>
      <c r="F1916" s="194">
        <v>26899</v>
      </c>
      <c r="G1916" s="194">
        <v>1</v>
      </c>
    </row>
    <row r="1917" spans="1:7" ht="15" x14ac:dyDescent="0.25">
      <c r="A1917" s="191">
        <v>42017</v>
      </c>
      <c r="B1917" s="192">
        <v>3328</v>
      </c>
      <c r="C1917" s="47" t="s">
        <v>9</v>
      </c>
      <c r="D1917" s="48" t="s">
        <v>1307</v>
      </c>
      <c r="E1917" s="193">
        <v>26900</v>
      </c>
      <c r="F1917" s="194">
        <v>26899</v>
      </c>
      <c r="G1917" s="194">
        <v>1</v>
      </c>
    </row>
    <row r="1918" spans="1:7" ht="15" x14ac:dyDescent="0.25">
      <c r="A1918" s="191">
        <v>42017</v>
      </c>
      <c r="B1918" s="192">
        <v>3329</v>
      </c>
      <c r="C1918" s="47" t="s">
        <v>9</v>
      </c>
      <c r="D1918" s="48" t="s">
        <v>1308</v>
      </c>
      <c r="E1918" s="193">
        <v>26900</v>
      </c>
      <c r="F1918" s="194">
        <v>26899</v>
      </c>
      <c r="G1918" s="194">
        <v>1</v>
      </c>
    </row>
    <row r="1919" spans="1:7" ht="15" x14ac:dyDescent="0.25">
      <c r="A1919" s="191">
        <v>43616</v>
      </c>
      <c r="B1919" s="192">
        <v>5267</v>
      </c>
      <c r="C1919" s="47" t="s">
        <v>9</v>
      </c>
      <c r="D1919" s="48" t="s">
        <v>1309</v>
      </c>
      <c r="E1919" s="193">
        <v>38395</v>
      </c>
      <c r="F1919" s="194">
        <v>43727.638888888891</v>
      </c>
      <c r="G1919" s="194">
        <v>-5331.6388888888905</v>
      </c>
    </row>
    <row r="1920" spans="1:7" ht="15" x14ac:dyDescent="0.25">
      <c r="A1920" s="191">
        <v>42888</v>
      </c>
      <c r="B1920" s="192">
        <v>4702</v>
      </c>
      <c r="C1920" s="47" t="s">
        <v>9</v>
      </c>
      <c r="D1920" s="48" t="s">
        <v>1109</v>
      </c>
      <c r="E1920" s="193">
        <v>21594</v>
      </c>
      <c r="F1920" s="194">
        <v>21593</v>
      </c>
      <c r="G1920" s="194">
        <v>1</v>
      </c>
    </row>
    <row r="1921" spans="1:7" ht="15" x14ac:dyDescent="0.25">
      <c r="A1921" s="191">
        <v>39487</v>
      </c>
      <c r="B1921" s="192">
        <v>1608</v>
      </c>
      <c r="C1921" s="47" t="s">
        <v>9</v>
      </c>
      <c r="D1921" s="48" t="s">
        <v>1310</v>
      </c>
      <c r="E1921" s="193">
        <v>4896.9399999999996</v>
      </c>
      <c r="F1921" s="194">
        <v>4895.9399999999996</v>
      </c>
      <c r="G1921" s="194">
        <v>1</v>
      </c>
    </row>
    <row r="1922" spans="1:7" ht="15" x14ac:dyDescent="0.25">
      <c r="A1922" s="191">
        <v>43809</v>
      </c>
      <c r="B1922" s="192">
        <v>5322</v>
      </c>
      <c r="C1922" s="47" t="s">
        <v>9</v>
      </c>
      <c r="D1922" s="48" t="s">
        <v>1311</v>
      </c>
      <c r="E1922" s="193">
        <v>33880.639999999999</v>
      </c>
      <c r="F1922" s="194">
        <v>31998.382222222222</v>
      </c>
      <c r="G1922" s="194">
        <v>1882.2577777777769</v>
      </c>
    </row>
    <row r="1923" spans="1:7" ht="15" x14ac:dyDescent="0.25">
      <c r="A1923" s="191">
        <v>43616</v>
      </c>
      <c r="B1923" s="192">
        <v>5268</v>
      </c>
      <c r="C1923" s="47" t="s">
        <v>9</v>
      </c>
      <c r="D1923" s="48" t="s">
        <v>318</v>
      </c>
      <c r="E1923" s="193">
        <v>5900</v>
      </c>
      <c r="F1923" s="194">
        <v>5900</v>
      </c>
      <c r="G1923" s="194">
        <v>1</v>
      </c>
    </row>
    <row r="1924" spans="1:7" ht="15" x14ac:dyDescent="0.25">
      <c r="A1924" s="191">
        <v>42017</v>
      </c>
      <c r="B1924" s="192">
        <v>3332</v>
      </c>
      <c r="C1924" s="47" t="s">
        <v>9</v>
      </c>
      <c r="D1924" s="48" t="s">
        <v>1312</v>
      </c>
      <c r="E1924" s="193">
        <v>5400</v>
      </c>
      <c r="F1924" s="194">
        <v>5399</v>
      </c>
      <c r="G1924" s="194">
        <v>1</v>
      </c>
    </row>
    <row r="1925" spans="1:7" ht="15" x14ac:dyDescent="0.25">
      <c r="A1925" s="191">
        <v>42017</v>
      </c>
      <c r="B1925" s="192">
        <v>3334</v>
      </c>
      <c r="C1925" s="47" t="s">
        <v>9</v>
      </c>
      <c r="D1925" s="48" t="s">
        <v>1313</v>
      </c>
      <c r="E1925" s="193">
        <v>5400</v>
      </c>
      <c r="F1925" s="194">
        <v>5399</v>
      </c>
      <c r="G1925" s="194">
        <v>1</v>
      </c>
    </row>
    <row r="1926" spans="1:7" ht="15" x14ac:dyDescent="0.25">
      <c r="A1926" s="191">
        <v>42017</v>
      </c>
      <c r="B1926" s="192">
        <v>3331</v>
      </c>
      <c r="C1926" s="47" t="s">
        <v>9</v>
      </c>
      <c r="D1926" s="48" t="s">
        <v>1314</v>
      </c>
      <c r="E1926" s="193">
        <v>5400</v>
      </c>
      <c r="F1926" s="194">
        <v>5399</v>
      </c>
      <c r="G1926" s="194">
        <v>1</v>
      </c>
    </row>
    <row r="1927" spans="1:7" ht="15" x14ac:dyDescent="0.25">
      <c r="A1927" s="191">
        <v>42049</v>
      </c>
      <c r="B1927" s="192">
        <v>3349</v>
      </c>
      <c r="C1927" s="47" t="s">
        <v>9</v>
      </c>
      <c r="D1927" s="48" t="s">
        <v>1315</v>
      </c>
      <c r="E1927" s="193">
        <v>5400</v>
      </c>
      <c r="F1927" s="194">
        <v>5399</v>
      </c>
      <c r="G1927" s="194">
        <v>1</v>
      </c>
    </row>
    <row r="1928" spans="1:7" ht="15" x14ac:dyDescent="0.25">
      <c r="A1928" s="191">
        <v>42049</v>
      </c>
      <c r="B1928" s="192">
        <v>3348</v>
      </c>
      <c r="C1928" s="47" t="s">
        <v>9</v>
      </c>
      <c r="D1928" s="48" t="s">
        <v>1316</v>
      </c>
      <c r="E1928" s="193">
        <v>5400</v>
      </c>
      <c r="F1928" s="194">
        <v>5399</v>
      </c>
      <c r="G1928" s="194">
        <v>1</v>
      </c>
    </row>
    <row r="1929" spans="1:7" ht="15" x14ac:dyDescent="0.25">
      <c r="A1929" s="191">
        <v>43349</v>
      </c>
      <c r="B1929" s="192">
        <v>5015</v>
      </c>
      <c r="C1929" s="47" t="s">
        <v>9</v>
      </c>
      <c r="D1929" s="48" t="s">
        <v>1317</v>
      </c>
      <c r="E1929" s="193">
        <v>5900</v>
      </c>
      <c r="F1929" s="194">
        <v>5898</v>
      </c>
      <c r="G1929" s="194">
        <v>1</v>
      </c>
    </row>
    <row r="1930" spans="1:7" ht="15" x14ac:dyDescent="0.25">
      <c r="A1930" s="191">
        <v>42151</v>
      </c>
      <c r="B1930" s="192">
        <v>3740</v>
      </c>
      <c r="C1930" s="47" t="s">
        <v>9</v>
      </c>
      <c r="D1930" s="48" t="s">
        <v>592</v>
      </c>
      <c r="E1930" s="193">
        <v>26400</v>
      </c>
      <c r="F1930" s="194">
        <v>26399</v>
      </c>
      <c r="G1930" s="194">
        <v>1</v>
      </c>
    </row>
    <row r="1931" spans="1:7" ht="15" x14ac:dyDescent="0.25">
      <c r="A1931" s="191">
        <v>42049</v>
      </c>
      <c r="B1931" s="192">
        <v>3353</v>
      </c>
      <c r="C1931" s="47" t="s">
        <v>9</v>
      </c>
      <c r="D1931" s="48" t="s">
        <v>1318</v>
      </c>
      <c r="E1931" s="193">
        <v>400</v>
      </c>
      <c r="F1931" s="194">
        <v>399</v>
      </c>
      <c r="G1931" s="194">
        <v>1</v>
      </c>
    </row>
    <row r="1932" spans="1:7" ht="15" x14ac:dyDescent="0.25">
      <c r="A1932" s="191">
        <v>42017</v>
      </c>
      <c r="B1932" s="192">
        <v>3338</v>
      </c>
      <c r="C1932" s="47" t="s">
        <v>9</v>
      </c>
      <c r="D1932" s="48" t="s">
        <v>1319</v>
      </c>
      <c r="E1932" s="193">
        <v>200</v>
      </c>
      <c r="F1932" s="194">
        <v>199</v>
      </c>
      <c r="G1932" s="194">
        <v>1</v>
      </c>
    </row>
    <row r="1933" spans="1:7" ht="15" x14ac:dyDescent="0.25">
      <c r="A1933" s="191">
        <v>42017</v>
      </c>
      <c r="B1933" s="192">
        <v>3337</v>
      </c>
      <c r="C1933" s="47" t="s">
        <v>9</v>
      </c>
      <c r="D1933" s="48" t="s">
        <v>1052</v>
      </c>
      <c r="E1933" s="193">
        <v>200</v>
      </c>
      <c r="F1933" s="194">
        <v>199</v>
      </c>
      <c r="G1933" s="194">
        <v>1</v>
      </c>
    </row>
    <row r="1934" spans="1:7" ht="15" x14ac:dyDescent="0.25">
      <c r="A1934" s="191">
        <v>42017</v>
      </c>
      <c r="B1934" s="192">
        <v>3335</v>
      </c>
      <c r="C1934" s="47" t="s">
        <v>9</v>
      </c>
      <c r="D1934" s="48" t="s">
        <v>1320</v>
      </c>
      <c r="E1934" s="193">
        <v>200</v>
      </c>
      <c r="F1934" s="194">
        <v>199</v>
      </c>
      <c r="G1934" s="194">
        <v>1</v>
      </c>
    </row>
    <row r="1935" spans="1:7" ht="15" x14ac:dyDescent="0.25">
      <c r="A1935" s="191">
        <v>42059</v>
      </c>
      <c r="B1935" s="192">
        <v>3384</v>
      </c>
      <c r="C1935" s="47" t="s">
        <v>9</v>
      </c>
      <c r="D1935" s="48" t="s">
        <v>1321</v>
      </c>
      <c r="E1935" s="193">
        <v>24101.07</v>
      </c>
      <c r="F1935" s="194">
        <v>24100.07</v>
      </c>
      <c r="G1935" s="194">
        <v>1</v>
      </c>
    </row>
    <row r="1936" spans="1:7" ht="15" x14ac:dyDescent="0.25">
      <c r="A1936" s="191">
        <v>38108</v>
      </c>
      <c r="B1936" s="192">
        <v>1596</v>
      </c>
      <c r="C1936" s="47" t="s">
        <v>9</v>
      </c>
      <c r="D1936" s="48" t="s">
        <v>1322</v>
      </c>
      <c r="E1936" s="193">
        <v>1</v>
      </c>
      <c r="F1936" s="194">
        <v>0</v>
      </c>
      <c r="G1936" s="194">
        <v>1</v>
      </c>
    </row>
    <row r="1937" spans="1:7" ht="15" x14ac:dyDescent="0.25">
      <c r="A1937" s="191">
        <v>43349</v>
      </c>
      <c r="B1937" s="192">
        <v>5012</v>
      </c>
      <c r="C1937" s="47" t="s">
        <v>9</v>
      </c>
      <c r="D1937" s="48" t="s">
        <v>1323</v>
      </c>
      <c r="E1937" s="193">
        <v>6763.76</v>
      </c>
      <c r="F1937" s="194">
        <v>2761.8686666666667</v>
      </c>
      <c r="G1937" s="194">
        <v>4001.8913333333335</v>
      </c>
    </row>
    <row r="1938" spans="1:7" ht="15" x14ac:dyDescent="0.25">
      <c r="A1938" s="191">
        <v>38108</v>
      </c>
      <c r="B1938" s="192">
        <v>1595</v>
      </c>
      <c r="C1938" s="47" t="s">
        <v>9</v>
      </c>
      <c r="D1938" s="48" t="s">
        <v>1322</v>
      </c>
      <c r="E1938" s="193">
        <v>1</v>
      </c>
      <c r="F1938" s="194">
        <v>0</v>
      </c>
      <c r="G1938" s="194">
        <v>1</v>
      </c>
    </row>
    <row r="1939" spans="1:7" ht="15" x14ac:dyDescent="0.25">
      <c r="A1939" s="191">
        <v>38108</v>
      </c>
      <c r="B1939" s="192">
        <v>1597</v>
      </c>
      <c r="C1939" s="47" t="s">
        <v>9</v>
      </c>
      <c r="D1939" s="48" t="s">
        <v>1322</v>
      </c>
      <c r="E1939" s="193">
        <v>1</v>
      </c>
      <c r="F1939" s="194">
        <v>0</v>
      </c>
      <c r="G1939" s="194">
        <v>1</v>
      </c>
    </row>
    <row r="1940" spans="1:7" ht="15" x14ac:dyDescent="0.25">
      <c r="A1940" s="191">
        <v>38108</v>
      </c>
      <c r="B1940" s="192">
        <v>1598</v>
      </c>
      <c r="C1940" s="47" t="s">
        <v>9</v>
      </c>
      <c r="D1940" s="48" t="s">
        <v>1322</v>
      </c>
      <c r="E1940" s="193">
        <v>1</v>
      </c>
      <c r="F1940" s="194">
        <v>0</v>
      </c>
      <c r="G1940" s="194">
        <v>1</v>
      </c>
    </row>
    <row r="1941" spans="1:7" ht="15" x14ac:dyDescent="0.25">
      <c r="A1941" s="191">
        <v>42552</v>
      </c>
      <c r="B1941" s="192">
        <v>4149</v>
      </c>
      <c r="C1941" s="47" t="s">
        <v>9</v>
      </c>
      <c r="D1941" s="48" t="s">
        <v>1322</v>
      </c>
      <c r="E1941" s="193">
        <v>1</v>
      </c>
      <c r="F1941" s="194">
        <v>0</v>
      </c>
      <c r="G1941" s="194">
        <v>1</v>
      </c>
    </row>
    <row r="1942" spans="1:7" ht="15" x14ac:dyDescent="0.25">
      <c r="A1942" s="191">
        <v>42552</v>
      </c>
      <c r="B1942" s="192">
        <v>4164</v>
      </c>
      <c r="C1942" s="47" t="s">
        <v>9</v>
      </c>
      <c r="D1942" s="48" t="s">
        <v>1322</v>
      </c>
      <c r="E1942" s="193">
        <v>1</v>
      </c>
      <c r="F1942" s="194">
        <v>0</v>
      </c>
      <c r="G1942" s="194">
        <v>1</v>
      </c>
    </row>
    <row r="1943" spans="1:7" ht="15" x14ac:dyDescent="0.25">
      <c r="A1943" s="191">
        <v>42552</v>
      </c>
      <c r="B1943" s="192">
        <v>4165</v>
      </c>
      <c r="C1943" s="47" t="s">
        <v>9</v>
      </c>
      <c r="D1943" s="48" t="s">
        <v>1324</v>
      </c>
      <c r="E1943" s="193">
        <v>1</v>
      </c>
      <c r="F1943" s="194">
        <v>0</v>
      </c>
      <c r="G1943" s="194">
        <v>1</v>
      </c>
    </row>
    <row r="1944" spans="1:7" ht="15" x14ac:dyDescent="0.25">
      <c r="A1944" s="191">
        <v>42849</v>
      </c>
      <c r="B1944" s="192">
        <v>4658</v>
      </c>
      <c r="C1944" s="47" t="s">
        <v>9</v>
      </c>
      <c r="D1944" s="48" t="s">
        <v>1325</v>
      </c>
      <c r="E1944" s="193">
        <v>31270</v>
      </c>
      <c r="F1944" s="194">
        <v>17198.5</v>
      </c>
      <c r="G1944" s="194">
        <v>14071.5</v>
      </c>
    </row>
    <row r="1945" spans="1:7" ht="15" x14ac:dyDescent="0.25">
      <c r="A1945" s="191">
        <v>43528</v>
      </c>
      <c r="B1945" s="192">
        <v>5174</v>
      </c>
      <c r="C1945" s="47" t="s">
        <v>9</v>
      </c>
      <c r="D1945" s="48" t="s">
        <v>1326</v>
      </c>
      <c r="E1945" s="193">
        <v>7721.6</v>
      </c>
      <c r="F1945" s="194">
        <v>2766.9066666666672</v>
      </c>
      <c r="G1945" s="194">
        <v>4954.6933333333327</v>
      </c>
    </row>
    <row r="1946" spans="1:7" ht="15" x14ac:dyDescent="0.25">
      <c r="A1946" s="191">
        <v>42034</v>
      </c>
      <c r="B1946" s="192">
        <v>3323</v>
      </c>
      <c r="C1946" s="47" t="s">
        <v>9</v>
      </c>
      <c r="D1946" s="48" t="s">
        <v>1327</v>
      </c>
      <c r="E1946" s="193">
        <v>4484</v>
      </c>
      <c r="F1946" s="194">
        <v>3475.1</v>
      </c>
      <c r="G1946" s="194">
        <v>1008.9000000000001</v>
      </c>
    </row>
    <row r="1947" spans="1:7" ht="15" x14ac:dyDescent="0.25">
      <c r="A1947" s="191">
        <v>42552</v>
      </c>
      <c r="B1947" s="192">
        <v>4166</v>
      </c>
      <c r="C1947" s="47" t="s">
        <v>9</v>
      </c>
      <c r="D1947" s="48" t="s">
        <v>1328</v>
      </c>
      <c r="E1947" s="193">
        <v>1</v>
      </c>
      <c r="F1947" s="194">
        <v>0</v>
      </c>
      <c r="G1947" s="194">
        <v>1</v>
      </c>
    </row>
    <row r="1948" spans="1:7" ht="15" x14ac:dyDescent="0.25">
      <c r="A1948" s="191">
        <v>40240</v>
      </c>
      <c r="B1948" s="192">
        <v>2057</v>
      </c>
      <c r="C1948" s="47" t="s">
        <v>9</v>
      </c>
      <c r="D1948" s="48" t="s">
        <v>1329</v>
      </c>
      <c r="E1948" s="193">
        <v>2610</v>
      </c>
      <c r="F1948" s="194">
        <v>2609</v>
      </c>
      <c r="G1948" s="194">
        <v>1</v>
      </c>
    </row>
    <row r="1949" spans="1:7" ht="15" x14ac:dyDescent="0.25">
      <c r="A1949" s="191">
        <v>40757</v>
      </c>
      <c r="B1949" s="192">
        <v>2790</v>
      </c>
      <c r="C1949" s="47" t="s">
        <v>9</v>
      </c>
      <c r="D1949" s="48" t="s">
        <v>1330</v>
      </c>
      <c r="E1949" s="193">
        <v>1</v>
      </c>
      <c r="F1949" s="194">
        <v>0</v>
      </c>
      <c r="G1949" s="194">
        <v>1</v>
      </c>
    </row>
    <row r="1950" spans="1:7" ht="15" x14ac:dyDescent="0.25">
      <c r="A1950" s="191">
        <v>42552</v>
      </c>
      <c r="B1950" s="192">
        <v>4168</v>
      </c>
      <c r="C1950" s="47" t="s">
        <v>9</v>
      </c>
      <c r="D1950" s="48" t="s">
        <v>1331</v>
      </c>
      <c r="E1950" s="193">
        <v>1</v>
      </c>
      <c r="F1950" s="194">
        <v>0</v>
      </c>
      <c r="G1950" s="194">
        <v>1</v>
      </c>
    </row>
    <row r="1951" spans="1:7" ht="15" x14ac:dyDescent="0.25">
      <c r="A1951" s="191">
        <v>37991</v>
      </c>
      <c r="B1951" s="192">
        <v>1599</v>
      </c>
      <c r="C1951" s="47" t="s">
        <v>9</v>
      </c>
      <c r="D1951" s="48" t="s">
        <v>1332</v>
      </c>
      <c r="E1951" s="193">
        <v>1</v>
      </c>
      <c r="F1951" s="194">
        <v>0</v>
      </c>
      <c r="G1951" s="194">
        <v>1</v>
      </c>
    </row>
    <row r="1952" spans="1:7" ht="15" x14ac:dyDescent="0.25">
      <c r="A1952" s="191">
        <v>37991</v>
      </c>
      <c r="B1952" s="192">
        <v>1570</v>
      </c>
      <c r="C1952" s="47" t="s">
        <v>9</v>
      </c>
      <c r="D1952" s="48" t="s">
        <v>1333</v>
      </c>
      <c r="E1952" s="193">
        <v>1</v>
      </c>
      <c r="F1952" s="194">
        <v>0</v>
      </c>
      <c r="G1952" s="194">
        <v>1</v>
      </c>
    </row>
    <row r="1953" spans="1:7" ht="15" x14ac:dyDescent="0.25">
      <c r="A1953" s="191">
        <v>42552</v>
      </c>
      <c r="B1953" s="192">
        <v>4167</v>
      </c>
      <c r="C1953" s="47" t="s">
        <v>9</v>
      </c>
      <c r="D1953" s="48" t="s">
        <v>1334</v>
      </c>
      <c r="E1953" s="193">
        <v>1</v>
      </c>
      <c r="F1953" s="194">
        <v>0</v>
      </c>
      <c r="G1953" s="194">
        <v>1</v>
      </c>
    </row>
    <row r="1954" spans="1:7" ht="15" x14ac:dyDescent="0.25">
      <c r="A1954" s="191">
        <v>42177</v>
      </c>
      <c r="B1954" s="192">
        <v>3749</v>
      </c>
      <c r="C1954" s="47" t="s">
        <v>9</v>
      </c>
      <c r="D1954" s="48" t="s">
        <v>746</v>
      </c>
      <c r="E1954" s="193">
        <v>23616.86</v>
      </c>
      <c r="F1954" s="194">
        <v>23615.86</v>
      </c>
      <c r="G1954" s="194">
        <v>1</v>
      </c>
    </row>
    <row r="1955" spans="1:7" ht="15" x14ac:dyDescent="0.25">
      <c r="A1955" s="191">
        <v>42552</v>
      </c>
      <c r="B1955" s="192">
        <v>4160</v>
      </c>
      <c r="C1955" s="47" t="s">
        <v>9</v>
      </c>
      <c r="D1955" s="48" t="s">
        <v>1335</v>
      </c>
      <c r="E1955" s="193">
        <v>1</v>
      </c>
      <c r="F1955" s="194">
        <v>0</v>
      </c>
      <c r="G1955" s="194">
        <v>1</v>
      </c>
    </row>
    <row r="1956" spans="1:7" ht="15" x14ac:dyDescent="0.25">
      <c r="A1956" s="191">
        <v>42034</v>
      </c>
      <c r="B1956" s="192">
        <v>3325</v>
      </c>
      <c r="C1956" s="47" t="s">
        <v>9</v>
      </c>
      <c r="D1956" s="48" t="s">
        <v>1336</v>
      </c>
      <c r="E1956" s="193">
        <v>10148</v>
      </c>
      <c r="F1956" s="194">
        <v>10147</v>
      </c>
      <c r="G1956" s="194">
        <v>1</v>
      </c>
    </row>
    <row r="1957" spans="1:7" ht="15" x14ac:dyDescent="0.25">
      <c r="A1957" s="191">
        <v>40389</v>
      </c>
      <c r="B1957" s="192">
        <v>2789</v>
      </c>
      <c r="C1957" s="47" t="s">
        <v>9</v>
      </c>
      <c r="D1957" s="48" t="s">
        <v>1337</v>
      </c>
      <c r="E1957" s="193">
        <v>1</v>
      </c>
      <c r="F1957" s="194">
        <v>0</v>
      </c>
      <c r="G1957" s="194">
        <v>1</v>
      </c>
    </row>
    <row r="1958" spans="1:7" ht="15" x14ac:dyDescent="0.25">
      <c r="A1958" s="191">
        <v>38108</v>
      </c>
      <c r="B1958" s="192">
        <v>1567</v>
      </c>
      <c r="C1958" s="47" t="s">
        <v>9</v>
      </c>
      <c r="D1958" s="48" t="s">
        <v>1338</v>
      </c>
      <c r="E1958" s="193">
        <v>1</v>
      </c>
      <c r="F1958" s="194">
        <v>0</v>
      </c>
      <c r="G1958" s="194">
        <v>1</v>
      </c>
    </row>
    <row r="1959" spans="1:7" ht="15" x14ac:dyDescent="0.25">
      <c r="A1959" s="191">
        <v>38108</v>
      </c>
      <c r="B1959" s="192">
        <v>1591</v>
      </c>
      <c r="C1959" s="47" t="s">
        <v>9</v>
      </c>
      <c r="D1959" s="48" t="s">
        <v>1339</v>
      </c>
      <c r="E1959" s="193">
        <v>1</v>
      </c>
      <c r="F1959" s="194">
        <v>0</v>
      </c>
      <c r="G1959" s="194">
        <v>1</v>
      </c>
    </row>
    <row r="1960" spans="1:7" ht="15" x14ac:dyDescent="0.25">
      <c r="A1960" s="191">
        <v>38108</v>
      </c>
      <c r="B1960" s="192">
        <v>1589</v>
      </c>
      <c r="C1960" s="47" t="s">
        <v>9</v>
      </c>
      <c r="D1960" s="48" t="s">
        <v>1339</v>
      </c>
      <c r="E1960" s="193">
        <v>1</v>
      </c>
      <c r="F1960" s="194">
        <v>0</v>
      </c>
      <c r="G1960" s="194">
        <v>1</v>
      </c>
    </row>
    <row r="1961" spans="1:7" ht="15" x14ac:dyDescent="0.25">
      <c r="A1961" s="191">
        <v>42159</v>
      </c>
      <c r="B1961" s="192">
        <v>3519</v>
      </c>
      <c r="C1961" s="47" t="s">
        <v>9</v>
      </c>
      <c r="D1961" s="48" t="s">
        <v>1340</v>
      </c>
      <c r="E1961" s="193">
        <v>4283.3999999999996</v>
      </c>
      <c r="F1961" s="194">
        <v>3141.16</v>
      </c>
      <c r="G1961" s="194">
        <v>1142.2399999999998</v>
      </c>
    </row>
    <row r="1962" spans="1:7" ht="15" x14ac:dyDescent="0.25">
      <c r="A1962" s="191">
        <v>42100</v>
      </c>
      <c r="B1962" s="192">
        <v>3520</v>
      </c>
      <c r="C1962" s="47" t="s">
        <v>9</v>
      </c>
      <c r="D1962" s="48" t="s">
        <v>1340</v>
      </c>
      <c r="E1962" s="193">
        <v>4283.3999999999996</v>
      </c>
      <c r="F1962" s="194">
        <v>3212.55</v>
      </c>
      <c r="G1962" s="194">
        <v>1070.8499999999995</v>
      </c>
    </row>
    <row r="1963" spans="1:7" ht="15" x14ac:dyDescent="0.25">
      <c r="A1963" s="191">
        <v>42100</v>
      </c>
      <c r="B1963" s="192">
        <v>3521</v>
      </c>
      <c r="C1963" s="47" t="s">
        <v>9</v>
      </c>
      <c r="D1963" s="48" t="s">
        <v>1340</v>
      </c>
      <c r="E1963" s="193">
        <v>4283.3999999999996</v>
      </c>
      <c r="F1963" s="194">
        <v>3212.55</v>
      </c>
      <c r="G1963" s="194">
        <v>1070.8499999999995</v>
      </c>
    </row>
    <row r="1964" spans="1:7" ht="15" x14ac:dyDescent="0.25">
      <c r="A1964" s="191">
        <v>42100</v>
      </c>
      <c r="B1964" s="192">
        <v>3522</v>
      </c>
      <c r="C1964" s="47" t="s">
        <v>9</v>
      </c>
      <c r="D1964" s="48" t="s">
        <v>1340</v>
      </c>
      <c r="E1964" s="193">
        <v>4283.3999999999996</v>
      </c>
      <c r="F1964" s="194">
        <v>3212.55</v>
      </c>
      <c r="G1964" s="194">
        <v>1070.8499999999995</v>
      </c>
    </row>
    <row r="1965" spans="1:7" ht="15" x14ac:dyDescent="0.25">
      <c r="A1965" s="191">
        <v>42026</v>
      </c>
      <c r="B1965" s="192">
        <v>3303</v>
      </c>
      <c r="C1965" s="47" t="s">
        <v>9</v>
      </c>
      <c r="D1965" s="48" t="s">
        <v>1341</v>
      </c>
      <c r="E1965" s="193">
        <v>4956</v>
      </c>
      <c r="F1965" s="194">
        <v>3840.9000000000005</v>
      </c>
      <c r="G1965" s="194">
        <v>1115.0999999999995</v>
      </c>
    </row>
    <row r="1966" spans="1:7" ht="15" x14ac:dyDescent="0.25">
      <c r="A1966" s="191">
        <v>42552</v>
      </c>
      <c r="B1966" s="192">
        <v>4158</v>
      </c>
      <c r="C1966" s="47" t="s">
        <v>9</v>
      </c>
      <c r="D1966" s="48" t="s">
        <v>1342</v>
      </c>
      <c r="E1966" s="193">
        <v>1</v>
      </c>
      <c r="F1966" s="194">
        <v>0</v>
      </c>
      <c r="G1966" s="194">
        <v>1</v>
      </c>
    </row>
    <row r="1967" spans="1:7" ht="15" x14ac:dyDescent="0.25">
      <c r="A1967" s="191">
        <v>42159</v>
      </c>
      <c r="B1967" s="192">
        <v>3523</v>
      </c>
      <c r="C1967" s="47" t="s">
        <v>9</v>
      </c>
      <c r="D1967" s="48" t="s">
        <v>268</v>
      </c>
      <c r="E1967" s="193">
        <v>5369</v>
      </c>
      <c r="F1967" s="194">
        <v>3937.2666666666669</v>
      </c>
      <c r="G1967" s="194">
        <v>1431.7333333333331</v>
      </c>
    </row>
    <row r="1968" spans="1:7" ht="15" x14ac:dyDescent="0.25">
      <c r="A1968" s="191">
        <v>42159</v>
      </c>
      <c r="B1968" s="192">
        <v>3524</v>
      </c>
      <c r="C1968" s="47" t="s">
        <v>9</v>
      </c>
      <c r="D1968" s="48" t="s">
        <v>268</v>
      </c>
      <c r="E1968" s="193">
        <v>5369</v>
      </c>
      <c r="F1968" s="194">
        <v>3937.2666666666669</v>
      </c>
      <c r="G1968" s="194">
        <v>1431.7333333333331</v>
      </c>
    </row>
    <row r="1969" spans="1:7" ht="15" x14ac:dyDescent="0.25">
      <c r="A1969" s="191">
        <v>42159</v>
      </c>
      <c r="B1969" s="192">
        <v>3525</v>
      </c>
      <c r="C1969" s="47" t="s">
        <v>9</v>
      </c>
      <c r="D1969" s="48" t="s">
        <v>268</v>
      </c>
      <c r="E1969" s="193">
        <v>5369</v>
      </c>
      <c r="F1969" s="194">
        <v>3937.2666666666669</v>
      </c>
      <c r="G1969" s="194">
        <v>1431.7333333333331</v>
      </c>
    </row>
    <row r="1970" spans="1:7" ht="15" x14ac:dyDescent="0.25">
      <c r="A1970" s="191">
        <v>42552</v>
      </c>
      <c r="B1970" s="192">
        <v>4108</v>
      </c>
      <c r="C1970" s="47" t="s">
        <v>9</v>
      </c>
      <c r="D1970" s="48" t="s">
        <v>1343</v>
      </c>
      <c r="E1970" s="193">
        <f>27100*1.18</f>
        <v>31978</v>
      </c>
      <c r="F1970" s="194">
        <v>19986.25</v>
      </c>
      <c r="G1970" s="194">
        <v>11991.75</v>
      </c>
    </row>
    <row r="1971" spans="1:7" ht="15" x14ac:dyDescent="0.25">
      <c r="A1971" s="191">
        <v>42552</v>
      </c>
      <c r="B1971" s="192">
        <v>4150</v>
      </c>
      <c r="C1971" s="47" t="s">
        <v>9</v>
      </c>
      <c r="D1971" s="48" t="s">
        <v>1344</v>
      </c>
      <c r="E1971" s="193">
        <v>1</v>
      </c>
      <c r="F1971" s="194">
        <v>0</v>
      </c>
      <c r="G1971" s="194">
        <v>1</v>
      </c>
    </row>
    <row r="1972" spans="1:7" ht="15" x14ac:dyDescent="0.25">
      <c r="A1972" s="191">
        <v>42552</v>
      </c>
      <c r="B1972" s="192">
        <v>4151</v>
      </c>
      <c r="C1972" s="47" t="s">
        <v>9</v>
      </c>
      <c r="D1972" s="48" t="s">
        <v>1344</v>
      </c>
      <c r="E1972" s="193">
        <v>1</v>
      </c>
      <c r="F1972" s="194">
        <v>0</v>
      </c>
      <c r="G1972" s="194">
        <v>1</v>
      </c>
    </row>
    <row r="1973" spans="1:7" ht="15" x14ac:dyDescent="0.25">
      <c r="A1973" s="191">
        <v>42552</v>
      </c>
      <c r="B1973" s="192">
        <v>4152</v>
      </c>
      <c r="C1973" s="47" t="s">
        <v>9</v>
      </c>
      <c r="D1973" s="48" t="s">
        <v>1344</v>
      </c>
      <c r="E1973" s="193">
        <v>1</v>
      </c>
      <c r="F1973" s="194">
        <v>0</v>
      </c>
      <c r="G1973" s="194">
        <v>1</v>
      </c>
    </row>
    <row r="1974" spans="1:7" ht="15" x14ac:dyDescent="0.25">
      <c r="A1974" s="191">
        <v>42552</v>
      </c>
      <c r="B1974" s="192">
        <v>4156</v>
      </c>
      <c r="C1974" s="47" t="s">
        <v>9</v>
      </c>
      <c r="D1974" s="48" t="s">
        <v>1345</v>
      </c>
      <c r="E1974" s="193">
        <v>1</v>
      </c>
      <c r="F1974" s="194">
        <v>0</v>
      </c>
      <c r="G1974" s="194">
        <v>1</v>
      </c>
    </row>
    <row r="1975" spans="1:7" ht="15" x14ac:dyDescent="0.25">
      <c r="A1975" s="191">
        <v>42552</v>
      </c>
      <c r="B1975" s="192">
        <v>4148</v>
      </c>
      <c r="C1975" s="47" t="s">
        <v>9</v>
      </c>
      <c r="D1975" s="48" t="s">
        <v>1346</v>
      </c>
      <c r="E1975" s="193">
        <v>1</v>
      </c>
      <c r="F1975" s="194">
        <v>0</v>
      </c>
      <c r="G1975" s="194">
        <v>1</v>
      </c>
    </row>
    <row r="1976" spans="1:7" ht="15" x14ac:dyDescent="0.25">
      <c r="A1976" s="191">
        <v>42552</v>
      </c>
      <c r="B1976" s="192">
        <v>4154</v>
      </c>
      <c r="C1976" s="47" t="s">
        <v>9</v>
      </c>
      <c r="D1976" s="48" t="s">
        <v>1347</v>
      </c>
      <c r="E1976" s="193">
        <v>1</v>
      </c>
      <c r="F1976" s="194">
        <v>0</v>
      </c>
      <c r="G1976" s="194">
        <v>1</v>
      </c>
    </row>
    <row r="1977" spans="1:7" ht="15" x14ac:dyDescent="0.25">
      <c r="A1977" s="191">
        <v>42552</v>
      </c>
      <c r="B1977" s="192">
        <v>4155</v>
      </c>
      <c r="C1977" s="47" t="s">
        <v>9</v>
      </c>
      <c r="D1977" s="48" t="s">
        <v>1348</v>
      </c>
      <c r="E1977" s="193">
        <v>1</v>
      </c>
      <c r="F1977" s="194">
        <v>0</v>
      </c>
      <c r="G1977" s="194">
        <v>1</v>
      </c>
    </row>
    <row r="1978" spans="1:7" ht="15" x14ac:dyDescent="0.25">
      <c r="A1978" s="191">
        <v>42552</v>
      </c>
      <c r="B1978" s="192">
        <v>4169</v>
      </c>
      <c r="C1978" s="47" t="s">
        <v>9</v>
      </c>
      <c r="D1978" s="48" t="s">
        <v>1349</v>
      </c>
      <c r="E1978" s="193">
        <v>1</v>
      </c>
      <c r="F1978" s="194">
        <v>0</v>
      </c>
      <c r="G1978" s="194">
        <v>1</v>
      </c>
    </row>
    <row r="1979" spans="1:7" ht="15" x14ac:dyDescent="0.25">
      <c r="A1979" s="191">
        <v>42552</v>
      </c>
      <c r="B1979" s="192">
        <v>4170</v>
      </c>
      <c r="C1979" s="47" t="s">
        <v>9</v>
      </c>
      <c r="D1979" s="48" t="s">
        <v>1349</v>
      </c>
      <c r="E1979" s="193">
        <v>1</v>
      </c>
      <c r="F1979" s="194">
        <v>0</v>
      </c>
      <c r="G1979" s="194">
        <v>1</v>
      </c>
    </row>
    <row r="1980" spans="1:7" ht="15" x14ac:dyDescent="0.25">
      <c r="A1980" s="191">
        <v>38108</v>
      </c>
      <c r="B1980" s="192">
        <v>1580</v>
      </c>
      <c r="C1980" s="47" t="s">
        <v>9</v>
      </c>
      <c r="D1980" s="48" t="s">
        <v>1350</v>
      </c>
      <c r="E1980" s="193">
        <v>1</v>
      </c>
      <c r="F1980" s="194">
        <v>0</v>
      </c>
      <c r="G1980" s="194">
        <v>1</v>
      </c>
    </row>
    <row r="1981" spans="1:7" ht="15" x14ac:dyDescent="0.25">
      <c r="A1981" s="191">
        <v>43592</v>
      </c>
      <c r="B1981" s="192">
        <v>5200</v>
      </c>
      <c r="C1981" s="47" t="s">
        <v>9</v>
      </c>
      <c r="D1981" s="48" t="s">
        <v>777</v>
      </c>
      <c r="E1981" s="193">
        <v>8200</v>
      </c>
      <c r="F1981" s="194">
        <f>[6]SANTIAGO!P1</f>
        <v>2801.6666666666665</v>
      </c>
      <c r="G1981" s="194">
        <f>[6]SANTIAGO!Q1</f>
        <v>5398.3333333333339</v>
      </c>
    </row>
  </sheetData>
  <mergeCells count="77">
    <mergeCell ref="B1855:D1855"/>
    <mergeCell ref="A1856:G1856"/>
    <mergeCell ref="A1912:G1912"/>
    <mergeCell ref="A1608:G1608"/>
    <mergeCell ref="B1644:D1644"/>
    <mergeCell ref="A1645:G1645"/>
    <mergeCell ref="B1787:D1787"/>
    <mergeCell ref="A1788:G1788"/>
    <mergeCell ref="B1911:D1911"/>
    <mergeCell ref="B1484:D1484"/>
    <mergeCell ref="A1485:G1485"/>
    <mergeCell ref="B1537:D1537"/>
    <mergeCell ref="A1538:G1538"/>
    <mergeCell ref="B1607:D1607"/>
    <mergeCell ref="A1395:G1395"/>
    <mergeCell ref="A1418:G1418"/>
    <mergeCell ref="B1469:D1469"/>
    <mergeCell ref="A1470:G1470"/>
    <mergeCell ref="B1417:D1417"/>
    <mergeCell ref="B1091:D1091"/>
    <mergeCell ref="A1092:G1092"/>
    <mergeCell ref="B1146:D1146"/>
    <mergeCell ref="A1147:G1147"/>
    <mergeCell ref="B1394:D1394"/>
    <mergeCell ref="A983:G983"/>
    <mergeCell ref="B1054:C1054"/>
    <mergeCell ref="A1055:G1055"/>
    <mergeCell ref="A2:B2"/>
    <mergeCell ref="A3:B3"/>
    <mergeCell ref="A850:G850"/>
    <mergeCell ref="B887:C887"/>
    <mergeCell ref="A888:G888"/>
    <mergeCell ref="B955:C955"/>
    <mergeCell ref="A956:G956"/>
    <mergeCell ref="B982:C982"/>
    <mergeCell ref="A723:G723"/>
    <mergeCell ref="B754:C754"/>
    <mergeCell ref="A755:G755"/>
    <mergeCell ref="B782:C782"/>
    <mergeCell ref="A783:G783"/>
    <mergeCell ref="B849:C849"/>
    <mergeCell ref="A554:G554"/>
    <mergeCell ref="B609:C609"/>
    <mergeCell ref="A610:G610"/>
    <mergeCell ref="B709:C709"/>
    <mergeCell ref="A710:G710"/>
    <mergeCell ref="B722:C722"/>
    <mergeCell ref="B553:C553"/>
    <mergeCell ref="A351:G351"/>
    <mergeCell ref="B366:C366"/>
    <mergeCell ref="A367:G367"/>
    <mergeCell ref="B438:C438"/>
    <mergeCell ref="A439:G439"/>
    <mergeCell ref="B476:C476"/>
    <mergeCell ref="A477:G477"/>
    <mergeCell ref="B507:C507"/>
    <mergeCell ref="A508:G508"/>
    <mergeCell ref="B536:C536"/>
    <mergeCell ref="A537:G537"/>
    <mergeCell ref="B350:C350"/>
    <mergeCell ref="A102:G102"/>
    <mergeCell ref="B131:C131"/>
    <mergeCell ref="A132:G132"/>
    <mergeCell ref="B148:C148"/>
    <mergeCell ref="A149:G149"/>
    <mergeCell ref="B202:C202"/>
    <mergeCell ref="A203:G203"/>
    <mergeCell ref="B231:C231"/>
    <mergeCell ref="A232:G232"/>
    <mergeCell ref="B279:C279"/>
    <mergeCell ref="A280:G280"/>
    <mergeCell ref="B101:C101"/>
    <mergeCell ref="A1:G1"/>
    <mergeCell ref="B5:C5"/>
    <mergeCell ref="A6:G6"/>
    <mergeCell ref="B29:C29"/>
    <mergeCell ref="A30:G30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1era</vt:lpstr>
      <vt:lpstr>2da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de Leon</dc:creator>
  <cp:lastModifiedBy>Melvin Uceta</cp:lastModifiedBy>
  <cp:lastPrinted>2023-01-03T17:00:33Z</cp:lastPrinted>
  <dcterms:created xsi:type="dcterms:W3CDTF">2023-01-03T16:30:42Z</dcterms:created>
  <dcterms:modified xsi:type="dcterms:W3CDTF">2023-06-21T15:39:06Z</dcterms:modified>
</cp:coreProperties>
</file>